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335" activeTab="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24519" refMode="R1C1"/>
</workbook>
</file>

<file path=xl/calcChain.xml><?xml version="1.0" encoding="utf-8"?>
<calcChain xmlns="http://schemas.openxmlformats.org/spreadsheetml/2006/main">
  <c r="O20" i="6"/>
  <c r="M20"/>
  <c r="O19"/>
  <c r="O18"/>
  <c r="M18"/>
  <c r="O17"/>
  <c r="M17"/>
  <c r="O16"/>
  <c r="M16"/>
  <c r="O15"/>
  <c r="O14"/>
  <c r="M14"/>
  <c r="O13"/>
  <c r="M13"/>
  <c r="O12"/>
  <c r="M12"/>
  <c r="O11"/>
  <c r="M11"/>
  <c r="O10"/>
  <c r="M10"/>
  <c r="O9"/>
  <c r="M9"/>
  <c r="O8"/>
  <c r="M8"/>
  <c r="O7"/>
  <c r="M7"/>
  <c r="O6"/>
  <c r="M6"/>
  <c r="L5"/>
  <c r="K5"/>
  <c r="M27" i="5"/>
  <c r="J27"/>
  <c r="M26"/>
  <c r="J26"/>
  <c r="M25"/>
  <c r="J25"/>
  <c r="M24"/>
  <c r="J24"/>
  <c r="M23"/>
  <c r="J23"/>
  <c r="M22"/>
  <c r="J22"/>
  <c r="M21"/>
  <c r="J21"/>
  <c r="M20"/>
  <c r="J20"/>
  <c r="M18"/>
  <c r="J18"/>
  <c r="M17"/>
  <c r="J17"/>
  <c r="M16"/>
  <c r="J16"/>
  <c r="J15"/>
  <c r="J14"/>
  <c r="J13"/>
  <c r="J12"/>
  <c r="J11"/>
  <c r="J10"/>
  <c r="J9"/>
  <c r="J8"/>
  <c r="J7"/>
  <c r="L6"/>
  <c r="K6"/>
  <c r="I6"/>
  <c r="H6"/>
  <c r="J6" s="1"/>
  <c r="G6"/>
  <c r="F6"/>
  <c r="I5"/>
  <c r="R61" i="4"/>
  <c r="O61"/>
  <c r="R60"/>
  <c r="O60"/>
  <c r="R59"/>
  <c r="O59"/>
  <c r="R58"/>
  <c r="O58"/>
  <c r="R57"/>
  <c r="O57"/>
  <c r="R56"/>
  <c r="O56"/>
  <c r="R55"/>
  <c r="O55"/>
  <c r="R54"/>
  <c r="O54"/>
  <c r="R53"/>
  <c r="O53"/>
  <c r="N52"/>
  <c r="I52"/>
  <c r="H52"/>
  <c r="G52"/>
  <c r="F52"/>
  <c r="E52"/>
  <c r="D52"/>
  <c r="Q28"/>
  <c r="N28"/>
  <c r="J28"/>
  <c r="Q27"/>
  <c r="N27"/>
  <c r="J27"/>
  <c r="Q26"/>
  <c r="N26"/>
  <c r="J26"/>
  <c r="Q25"/>
  <c r="N25"/>
  <c r="Q24"/>
  <c r="N24"/>
  <c r="Q23"/>
  <c r="N23"/>
  <c r="Q22"/>
  <c r="N22"/>
  <c r="J22"/>
  <c r="Q21"/>
  <c r="N21"/>
  <c r="J21"/>
  <c r="Q20"/>
  <c r="N20"/>
  <c r="J20"/>
  <c r="Q19"/>
  <c r="N19"/>
  <c r="J19"/>
  <c r="Q18"/>
  <c r="N18"/>
  <c r="J18"/>
  <c r="Q17"/>
  <c r="N17"/>
  <c r="J17"/>
  <c r="Q16"/>
  <c r="N16"/>
  <c r="J16"/>
  <c r="Q15"/>
  <c r="N15"/>
  <c r="J15"/>
  <c r="Q14"/>
  <c r="N14"/>
  <c r="J14"/>
  <c r="Q13"/>
  <c r="N13"/>
  <c r="J13"/>
  <c r="Q12"/>
  <c r="N12"/>
  <c r="J12"/>
  <c r="Q11"/>
  <c r="Q5" s="1"/>
  <c r="N11"/>
  <c r="J11"/>
  <c r="Q10"/>
  <c r="N10"/>
  <c r="J10"/>
  <c r="Q9"/>
  <c r="N9"/>
  <c r="J9"/>
  <c r="Q8"/>
  <c r="N8"/>
  <c r="J8"/>
  <c r="Q7"/>
  <c r="N7"/>
  <c r="J7"/>
  <c r="Q6"/>
  <c r="N6"/>
  <c r="J6"/>
  <c r="P5"/>
  <c r="O5"/>
  <c r="M5"/>
  <c r="L5"/>
  <c r="K5"/>
  <c r="I5"/>
  <c r="H5"/>
  <c r="G5"/>
  <c r="F5"/>
  <c r="E5"/>
  <c r="K14" i="3"/>
  <c r="J14"/>
  <c r="K13"/>
  <c r="J13"/>
  <c r="K12"/>
  <c r="J12"/>
  <c r="K11"/>
  <c r="J11"/>
  <c r="K10"/>
  <c r="J10"/>
  <c r="K9"/>
  <c r="J9"/>
  <c r="K8"/>
  <c r="J8"/>
  <c r="K7"/>
  <c r="J7"/>
  <c r="L6"/>
  <c r="I6"/>
  <c r="K6" s="1"/>
  <c r="H6"/>
  <c r="J6" s="1"/>
  <c r="G6"/>
  <c r="F6"/>
  <c r="E6"/>
  <c r="D6"/>
  <c r="E23" i="2"/>
  <c r="D23"/>
  <c r="E20"/>
  <c r="D20"/>
  <c r="E17"/>
  <c r="D17"/>
  <c r="E14"/>
  <c r="D14"/>
  <c r="G40" i="1"/>
  <c r="E40"/>
  <c r="G34"/>
  <c r="E34"/>
  <c r="G33"/>
  <c r="E33"/>
  <c r="G22"/>
  <c r="E22"/>
</calcChain>
</file>

<file path=xl/sharedStrings.xml><?xml version="1.0" encoding="utf-8"?>
<sst xmlns="http://schemas.openxmlformats.org/spreadsheetml/2006/main" count="1024" uniqueCount="507">
  <si>
    <t>000000529</t>
  </si>
  <si>
    <t>Информация о производственной деятельности</t>
  </si>
  <si>
    <t>глав крестьянских (фермерских) хозяйств - индивидуальных предпринимателей</t>
  </si>
  <si>
    <t>КОДЫ</t>
  </si>
  <si>
    <t>Форма № 1-КФХ</t>
  </si>
  <si>
    <t>Дата (число, месяц, год)</t>
  </si>
  <si>
    <t>31</t>
  </si>
  <si>
    <t>12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</si>
  <si>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</si>
  <si>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</si>
  <si>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</si>
  <si>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</si>
  <si>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</si>
  <si>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</si>
  <si>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</si>
  <si>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</si>
  <si>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</si>
  <si>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</si>
  <si>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</si>
  <si>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</si>
  <si>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</si>
  <si>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</si>
  <si>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</si>
  <si>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</si>
  <si>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</si>
  <si>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</si>
  <si>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</si>
  <si>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</si>
  <si>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2022 год</t>
  </si>
  <si>
    <t>4</t>
  </si>
  <si>
    <t>Доходы, тыс. руб (стр.231110+ 231120+ 231130+ 231140+ 231150)</t>
  </si>
  <si>
    <t>231100</t>
  </si>
  <si>
    <t>в том числе: 
от реализации селькохозяйственной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</si>
  <si>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</si>
  <si>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</si>
  <si>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</si>
  <si>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Справочно: 
доход от реализации продукции животноводства</t>
  </si>
  <si>
    <t>231111.1</t>
  </si>
  <si>
    <t>доход от реализации продукции растениеводства</t>
  </si>
  <si>
    <t>231111.2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</si>
  <si>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</si>
  <si>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</si>
  <si>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</si>
  <si>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</si>
  <si>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</si>
  <si>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</si>
  <si>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</si>
  <si>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</si>
  <si>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</si>
  <si>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</si>
  <si>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</si>
  <si>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</si>
  <si>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</si>
  <si>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</si>
  <si>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</si>
  <si>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</si>
  <si>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</si>
  <si>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</si>
  <si>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</si>
  <si>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</si>
  <si>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</si>
  <si>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</si>
  <si>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</si>
  <si>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</si>
  <si>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</si>
  <si>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</si>
  <si>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</si>
  <si>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</si>
  <si>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</si>
  <si>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</si>
  <si>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</si>
  <si>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</si>
  <si>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</si>
  <si>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</si>
  <si>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</si>
  <si>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</si>
  <si>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</si>
  <si>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</si>
  <si>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</si>
  <si>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</si>
  <si>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</si>
  <si>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</si>
  <si>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</si>
  <si>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</si>
  <si>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</si>
  <si>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</si>
  <si>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</si>
  <si>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</si>
  <si>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</si>
  <si>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</si>
  <si>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</si>
  <si>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</si>
  <si>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</si>
  <si>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</si>
  <si>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</si>
  <si>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</si>
  <si>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</si>
  <si>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</si>
  <si>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</si>
  <si>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</si>
  <si>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</si>
  <si>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</si>
  <si>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расходы на оплату налогов и сборов</t>
  </si>
  <si>
    <t>231292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</si>
  <si>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</si>
  <si>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</si>
  <si>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</si>
  <si>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</si>
  <si>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</si>
  <si>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</si>
  <si>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</si>
  <si>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</si>
  <si>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</si>
  <si>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</si>
  <si>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</si>
  <si>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</si>
  <si>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</si>
  <si>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</si>
  <si>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</si>
  <si>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</si>
  <si>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</si>
  <si>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</si>
  <si>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</si>
  <si>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</si>
  <si>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</si>
  <si>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</si>
  <si>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</si>
  <si>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</si>
  <si>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</si>
  <si>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</si>
  <si>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</si>
  <si>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</si>
  <si>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</si>
  <si>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</si>
  <si>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</si>
  <si>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</si>
  <si>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</si>
  <si>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</si>
  <si>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</si>
  <si>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</si>
  <si>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</si>
  <si>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</si>
  <si>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Из кодов строк 233110 и 233120: кредиты, полученные для реализации проекта с участием средств гранта, тыс. руб</t>
  </si>
  <si>
    <t>233400</t>
  </si>
  <si>
    <t>233410</t>
  </si>
  <si>
    <t>233420</t>
  </si>
  <si>
    <t>Форма № 1-КФХ с. 3</t>
  </si>
  <si>
    <t>Раздел 23-4. Сведения о налогах, сборах и иных обязательных платежах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</si>
  <si>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</si>
  <si>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</si>
  <si>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</si>
  <si>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</si>
  <si>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</si>
  <si>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</si>
  <si>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</si>
  <si>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</si>
  <si>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</si>
  <si>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</si>
  <si>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</si>
  <si>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</si>
  <si>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</si>
  <si>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</si>
  <si>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</si>
  <si>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</si>
  <si>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</si>
  <si>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</si>
  <si>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</si>
  <si>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 с заработной платы наемных работников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</si>
  <si>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</si>
  <si>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</si>
  <si>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</si>
  <si>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</si>
  <si>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</si>
  <si>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</si>
  <si>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</si>
  <si>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</si>
  <si>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</si>
  <si>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</si>
  <si>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</si>
  <si>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</si>
  <si>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</si>
  <si>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</si>
  <si>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</si>
  <si>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</si>
  <si>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Урожайность, ц/га</t>
  </si>
  <si>
    <t>Доход от реализации собственной продукции, тыс.руб</t>
  </si>
  <si>
    <t>Цена реализации единицы продукции, руб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</si>
  <si>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</si>
  <si>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</si>
  <si>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</si>
  <si>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</si>
  <si>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</si>
  <si>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</si>
  <si>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</si>
  <si>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</si>
  <si>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</si>
  <si>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</si>
  <si>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</si>
  <si>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</si>
  <si>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</si>
  <si>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</si>
  <si>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</si>
  <si>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</si>
  <si>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</si>
  <si>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</si>
  <si>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</si>
  <si>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</si>
  <si>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</si>
  <si>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</si>
  <si>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</si>
  <si>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</si>
  <si>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</si>
  <si>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</si>
  <si>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</si>
  <si>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</si>
  <si>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</si>
  <si>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</si>
  <si>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</si>
  <si>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</si>
  <si>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</si>
  <si>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</si>
  <si>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</si>
  <si>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</si>
  <si>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</si>
  <si>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</si>
  <si>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</si>
  <si>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</si>
  <si>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</si>
  <si>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</si>
  <si>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Семенные посевы (семенники) овощных культур</t>
  </si>
  <si>
    <t>235156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</si>
  <si>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</si>
  <si>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</si>
  <si>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</si>
  <si>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</si>
  <si>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</si>
  <si>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</si>
  <si>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</si>
  <si>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</si>
  <si>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</si>
  <si>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</si>
  <si>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</si>
  <si>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</si>
  <si>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</si>
  <si>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</si>
  <si>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</si>
  <si>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</si>
  <si>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</si>
  <si>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</si>
  <si>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</si>
  <si>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</si>
  <si>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</si>
  <si>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</si>
  <si>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</si>
  <si>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</si>
  <si>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</si>
  <si>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</si>
  <si>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</si>
  <si>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</si>
  <si>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</si>
  <si>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</si>
  <si>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</si>
  <si>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</si>
  <si>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</si>
  <si>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</si>
  <si>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</si>
  <si>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</si>
  <si>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</si>
  <si>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</si>
  <si>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</si>
  <si>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</si>
  <si>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</si>
  <si>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</si>
  <si>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</si>
  <si>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</si>
  <si>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</si>
  <si>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</si>
  <si>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</si>
  <si>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</si>
  <si>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</si>
  <si>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</si>
  <si>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Наличие продукции на конец года,
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</si>
  <si>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</si>
  <si>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</si>
  <si>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</si>
  <si>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</si>
  <si>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</si>
  <si>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</si>
  <si>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</si>
  <si>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</si>
  <si>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</si>
  <si>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</si>
  <si>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</si>
  <si>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</si>
  <si>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</si>
  <si>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</si>
  <si>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</si>
  <si>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235313</t>
  </si>
  <si>
    <t>Питомники плодовых и ягодных насаждений 
(выход продукции - тыс.шт)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</si>
  <si>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</si>
  <si>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</si>
  <si>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</si>
  <si>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</si>
  <si>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</si>
  <si>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</si>
  <si>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</si>
  <si>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прочие саженцы, тыс.шт</t>
  </si>
  <si>
    <t>235330</t>
  </si>
  <si>
    <t>Погибшие площади многолетних насажений</t>
  </si>
  <si>
    <t>235324</t>
  </si>
  <si>
    <t>в том числе: по плодоносящим многолетним насаждениям</t>
  </si>
  <si>
    <t>235324.1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</si>
  <si>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</si>
  <si>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</si>
  <si>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</si>
  <si>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</si>
  <si>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</si>
  <si>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</si>
  <si>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</si>
  <si>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</si>
  <si>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</si>
  <si>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</si>
  <si>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</si>
  <si>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</si>
  <si>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</si>
  <si>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</si>
  <si>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</si>
  <si>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</si>
  <si>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</si>
  <si>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</si>
  <si>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</si>
  <si>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</si>
  <si>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</si>
  <si>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</si>
  <si>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</si>
  <si>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</si>
  <si>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</si>
  <si>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</si>
  <si>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
 ц
(гр.4+ 5+ 6- 7- 10- 11)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</si>
  <si>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</si>
  <si>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</si>
  <si>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</si>
  <si>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</si>
  <si>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</si>
  <si>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</si>
  <si>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</si>
  <si>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</si>
  <si>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</si>
  <si>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</si>
  <si>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</si>
  <si>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</si>
  <si>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</si>
  <si>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</si>
  <si>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</si>
  <si>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</si>
  <si>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</si>
  <si>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</si>
  <si>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</si>
  <si>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</si>
  <si>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</si>
  <si>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</si>
  <si>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</si>
  <si>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</si>
  <si>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</si>
  <si>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</si>
  <si>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козье, овечье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</si>
  <si>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</si>
  <si>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</si>
  <si>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</si>
  <si>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</si>
  <si>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</si>
  <si>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</si>
  <si>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</si>
  <si>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</si>
  <si>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</si>
  <si>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</si>
  <si>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</si>
  <si>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</si>
  <si>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</si>
  <si>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</si>
  <si>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</si>
  <si>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</si>
  <si>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</si>
  <si>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</si>
  <si>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</si>
  <si>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</si>
  <si>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</si>
  <si>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</si>
  <si>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СПРАВОЧНО: по всем видам животных</t>
  </si>
  <si>
    <t>Количество, 
гол</t>
  </si>
  <si>
    <t>Потери от падежа и гибели животных</t>
  </si>
  <si>
    <t>236200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</si>
  <si>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</si>
  <si>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</si>
  <si>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</si>
  <si>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</si>
  <si>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</si>
  <si>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</si>
  <si>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</si>
  <si>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</si>
  <si>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</si>
  <si>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</si>
  <si>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</si>
  <si>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</si>
  <si>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</si>
  <si>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</si>
  <si>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</si>
  <si>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</t>
  </si>
  <si>
    <t>236220</t>
  </si>
  <si>
    <t>236221</t>
  </si>
  <si>
    <t>236222</t>
  </si>
  <si>
    <t>236223</t>
  </si>
  <si>
    <t>Свиньи - всего, гол</t>
  </si>
  <si>
    <t>236230</t>
  </si>
  <si>
    <t>Овцы - всего, гол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</si>
  <si>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</si>
  <si>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</si>
  <si>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</si>
  <si>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</si>
  <si>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</si>
  <si>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</si>
  <si>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</si>
  <si>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</si>
  <si>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</si>
  <si>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</si>
  <si>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</si>
  <si>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</si>
  <si>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</si>
  <si>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</si>
  <si>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</si>
  <si>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</si>
  <si>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</si>
  <si>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</si>
  <si>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</si>
  <si>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</si>
  <si>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</si>
  <si>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</si>
  <si>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</si>
  <si>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</si>
  <si>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</si>
  <si>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</si>
  <si>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</si>
  <si>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</si>
  <si>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</t>
  </si>
  <si>
    <t>Наличие на начало года, ц</t>
  </si>
  <si>
    <t>в том числе из собственного сырья</t>
  </si>
  <si>
    <t>Доход 
от реализации
продукции, тыс.руб</t>
  </si>
  <si>
    <t>Наличие на конец года, ц
(гр.4+ 5+ 6- 7- 10)</t>
  </si>
  <si>
    <t>7.1</t>
  </si>
  <si>
    <t>8.1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</si>
  <si>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</si>
  <si>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</si>
  <si>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</si>
  <si>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</si>
  <si>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</si>
  <si>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</si>
  <si>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</si>
  <si>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</si>
  <si>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суток)*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</si>
  <si>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</si>
  <si>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</si>
  <si>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</si>
  <si>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</si>
  <si>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</si>
  <si>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</si>
  <si>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</si>
  <si>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</si>
  <si>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</si>
  <si>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</si>
  <si>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</si>
  <si>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</si>
  <si>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</si>
  <si>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</si>
  <si>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</si>
  <si>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</si>
  <si>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</si>
  <si>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</si>
  <si>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</si>
  <si>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</si>
  <si>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</si>
  <si>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</si>
  <si>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</si>
  <si>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</si>
  <si>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</si>
  <si>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</si>
  <si>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</si>
  <si>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</si>
  <si>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</si>
  <si>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</si>
  <si>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</si>
  <si>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</si>
  <si>
    <t>за 2023 год</t>
  </si>
  <si>
    <t>За 2023 год</t>
  </si>
  <si>
    <t>Получено 
за 2023 год</t>
  </si>
  <si>
    <t>Задолженность
на 01.01.2023 г.</t>
  </si>
  <si>
    <t>Начислено 
за 2023 год</t>
  </si>
  <si>
    <t>Уплачено 
за 2023 год</t>
  </si>
  <si>
    <t>Задолженность
на 31.12.2023 г.</t>
  </si>
  <si>
    <t>Произведено
за 2023 год, ц</t>
  </si>
  <si>
    <t>Прочий приход за 2023 год, ц</t>
  </si>
  <si>
    <t>Реализовано собственной продукции
за 2023 год, ц</t>
  </si>
  <si>
    <t>Прочий расход за 2023 год, ц</t>
  </si>
  <si>
    <t>Посажено в 2023 году новых насаждений, га</t>
  </si>
  <si>
    <t>Произведено за 2023 год, ц</t>
  </si>
  <si>
    <t>Произведено 
в 2023 году</t>
  </si>
  <si>
    <t>Реализовано 
в 2023 году</t>
  </si>
  <si>
    <t>Адрес место жительства</t>
  </si>
</sst>
</file>

<file path=xl/styles.xml><?xml version="1.0" encoding="utf-8"?>
<styleSheet xmlns="http://schemas.openxmlformats.org/spreadsheetml/2006/main">
  <numFmts count="1">
    <numFmt numFmtId="164" formatCode="[=0]&quot;-&quot;;General"/>
  </numFmts>
  <fonts count="17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b/>
      <i/>
      <sz val="8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C0DCC0"/>
        <bgColor auto="1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 indent="2"/>
    </xf>
    <xf numFmtId="164" fontId="1" fillId="4" borderId="18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164" fontId="1" fillId="7" borderId="6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5" borderId="1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164" fontId="11" fillId="7" borderId="15" xfId="0" applyNumberFormat="1" applyFont="1" applyFill="1" applyBorder="1" applyAlignment="1">
      <alignment horizontal="right" wrapText="1"/>
    </xf>
    <xf numFmtId="164" fontId="11" fillId="3" borderId="15" xfId="0" applyNumberFormat="1" applyFont="1" applyFill="1" applyBorder="1" applyAlignment="1">
      <alignment horizontal="right" wrapText="1"/>
    </xf>
    <xf numFmtId="164" fontId="11" fillId="7" borderId="16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wrapText="1"/>
    </xf>
    <xf numFmtId="164" fontId="10" fillId="7" borderId="3" xfId="0" applyNumberFormat="1" applyFont="1" applyFill="1" applyBorder="1" applyAlignment="1">
      <alignment horizontal="right" wrapText="1"/>
    </xf>
    <xf numFmtId="164" fontId="10" fillId="4" borderId="3" xfId="0" applyNumberFormat="1" applyFont="1" applyFill="1" applyBorder="1" applyAlignment="1">
      <alignment horizontal="right" wrapText="1"/>
    </xf>
    <xf numFmtId="164" fontId="11" fillId="7" borderId="6" xfId="0" applyNumberFormat="1" applyFont="1" applyFill="1" applyBorder="1" applyAlignment="1">
      <alignment horizontal="right" wrapText="1"/>
    </xf>
    <xf numFmtId="164" fontId="10" fillId="2" borderId="3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right" wrapText="1"/>
    </xf>
    <xf numFmtId="164" fontId="10" fillId="2" borderId="22" xfId="0" applyNumberFormat="1" applyFont="1" applyFill="1" applyBorder="1" applyAlignment="1">
      <alignment horizontal="right" wrapText="1"/>
    </xf>
    <xf numFmtId="164" fontId="10" fillId="7" borderId="18" xfId="0" applyNumberFormat="1" applyFont="1" applyFill="1" applyBorder="1" applyAlignment="1">
      <alignment horizontal="right" wrapText="1"/>
    </xf>
    <xf numFmtId="164" fontId="10" fillId="4" borderId="18" xfId="0" applyNumberFormat="1" applyFont="1" applyFill="1" applyBorder="1" applyAlignment="1">
      <alignment horizontal="right" wrapText="1"/>
    </xf>
    <xf numFmtId="164" fontId="11" fillId="7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0" fontId="1" fillId="5" borderId="3" xfId="0" applyFont="1" applyFill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6"/>
    </xf>
    <xf numFmtId="0" fontId="3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 indent="6"/>
    </xf>
    <xf numFmtId="0" fontId="7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10" fillId="8" borderId="3" xfId="0" applyNumberFormat="1" applyFont="1" applyFill="1" applyBorder="1" applyAlignment="1">
      <alignment horizontal="right" wrapText="1"/>
    </xf>
    <xf numFmtId="164" fontId="10" fillId="9" borderId="3" xfId="0" applyNumberFormat="1" applyFont="1" applyFill="1" applyBorder="1" applyAlignment="1">
      <alignment horizontal="right" wrapText="1"/>
    </xf>
    <xf numFmtId="164" fontId="10" fillId="3" borderId="3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164" fontId="10" fillId="10" borderId="3" xfId="0" applyNumberFormat="1" applyFont="1" applyFill="1" applyBorder="1" applyAlignment="1">
      <alignment horizontal="right" wrapText="1"/>
    </xf>
    <xf numFmtId="164" fontId="10" fillId="8" borderId="18" xfId="0" applyNumberFormat="1" applyFont="1" applyFill="1" applyBorder="1" applyAlignment="1">
      <alignment horizontal="right" wrapText="1"/>
    </xf>
    <xf numFmtId="164" fontId="10" fillId="9" borderId="18" xfId="0" applyNumberFormat="1" applyFont="1" applyFill="1" applyBorder="1" applyAlignment="1">
      <alignment horizontal="right" wrapText="1"/>
    </xf>
    <xf numFmtId="164" fontId="10" fillId="10" borderId="18" xfId="0" applyNumberFormat="1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right" wrapText="1"/>
    </xf>
    <xf numFmtId="164" fontId="11" fillId="4" borderId="15" xfId="0" applyNumberFormat="1" applyFont="1" applyFill="1" applyBorder="1" applyAlignment="1">
      <alignment horizontal="right" wrapText="1"/>
    </xf>
    <xf numFmtId="164" fontId="11" fillId="4" borderId="16" xfId="0" applyNumberFormat="1" applyFont="1" applyFill="1" applyBorder="1" applyAlignment="1">
      <alignment horizontal="right" wrapText="1"/>
    </xf>
    <xf numFmtId="164" fontId="10" fillId="4" borderId="6" xfId="0" applyNumberFormat="1" applyFont="1" applyFill="1" applyBorder="1" applyAlignment="1">
      <alignment horizontal="right" wrapText="1"/>
    </xf>
    <xf numFmtId="164" fontId="11" fillId="4" borderId="3" xfId="0" applyNumberFormat="1" applyFont="1" applyFill="1" applyBorder="1" applyAlignment="1">
      <alignment horizontal="right" wrapText="1"/>
    </xf>
    <xf numFmtId="164" fontId="11" fillId="4" borderId="6" xfId="0" applyNumberFormat="1" applyFont="1" applyFill="1" applyBorder="1" applyAlignment="1">
      <alignment horizontal="right" wrapText="1"/>
    </xf>
    <xf numFmtId="164" fontId="11" fillId="4" borderId="18" xfId="0" applyNumberFormat="1" applyFont="1" applyFill="1" applyBorder="1" applyAlignment="1">
      <alignment horizontal="right" wrapText="1"/>
    </xf>
    <xf numFmtId="164" fontId="11" fillId="4" borderId="11" xfId="0" applyNumberFormat="1" applyFont="1" applyFill="1" applyBorder="1" applyAlignment="1">
      <alignment horizontal="right" wrapText="1"/>
    </xf>
    <xf numFmtId="164" fontId="11" fillId="3" borderId="16" xfId="0" applyNumberFormat="1" applyFont="1" applyFill="1" applyBorder="1" applyAlignment="1">
      <alignment horizontal="right" wrapText="1"/>
    </xf>
    <xf numFmtId="164" fontId="11" fillId="3" borderId="3" xfId="0" applyNumberFormat="1" applyFont="1" applyFill="1" applyBorder="1" applyAlignment="1">
      <alignment horizontal="right" wrapText="1"/>
    </xf>
    <xf numFmtId="164" fontId="11" fillId="3" borderId="6" xfId="0" applyNumberFormat="1" applyFont="1" applyFill="1" applyBorder="1" applyAlignment="1">
      <alignment horizontal="right" wrapText="1"/>
    </xf>
    <xf numFmtId="164" fontId="10" fillId="4" borderId="11" xfId="0" applyNumberFormat="1" applyFont="1" applyFill="1" applyBorder="1" applyAlignment="1">
      <alignment horizontal="right" wrapText="1"/>
    </xf>
    <xf numFmtId="164" fontId="10" fillId="2" borderId="13" xfId="0" applyNumberFormat="1" applyFont="1" applyFill="1" applyBorder="1" applyAlignment="1">
      <alignment horizontal="right" wrapText="1"/>
    </xf>
    <xf numFmtId="164" fontId="13" fillId="3" borderId="15" xfId="0" applyNumberFormat="1" applyFont="1" applyFill="1" applyBorder="1" applyAlignment="1">
      <alignment horizontal="right" wrapText="1"/>
    </xf>
    <xf numFmtId="164" fontId="13" fillId="3" borderId="16" xfId="0" applyNumberFormat="1" applyFont="1" applyFill="1" applyBorder="1" applyAlignment="1">
      <alignment horizontal="right" wrapText="1"/>
    </xf>
    <xf numFmtId="164" fontId="13" fillId="4" borderId="3" xfId="0" applyNumberFormat="1" applyFont="1" applyFill="1" applyBorder="1" applyAlignment="1">
      <alignment horizontal="right" wrapText="1"/>
    </xf>
    <xf numFmtId="164" fontId="13" fillId="4" borderId="6" xfId="0" applyNumberFormat="1" applyFont="1" applyFill="1" applyBorder="1" applyAlignment="1">
      <alignment horizontal="right" wrapText="1"/>
    </xf>
    <xf numFmtId="164" fontId="13" fillId="3" borderId="3" xfId="0" applyNumberFormat="1" applyFont="1" applyFill="1" applyBorder="1" applyAlignment="1">
      <alignment horizontal="right" wrapText="1"/>
    </xf>
    <xf numFmtId="164" fontId="13" fillId="3" borderId="6" xfId="0" applyNumberFormat="1" applyFont="1" applyFill="1" applyBorder="1" applyAlignment="1">
      <alignment horizontal="right" wrapText="1"/>
    </xf>
    <xf numFmtId="164" fontId="14" fillId="3" borderId="3" xfId="0" applyNumberFormat="1" applyFont="1" applyFill="1" applyBorder="1" applyAlignment="1">
      <alignment horizontal="right" wrapText="1"/>
    </xf>
    <xf numFmtId="164" fontId="14" fillId="3" borderId="6" xfId="0" applyNumberFormat="1" applyFont="1" applyFill="1" applyBorder="1" applyAlignment="1">
      <alignment horizontal="right" wrapText="1"/>
    </xf>
    <xf numFmtId="164" fontId="13" fillId="2" borderId="3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164" fontId="13" fillId="2" borderId="18" xfId="0" applyNumberFormat="1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right" wrapText="1"/>
    </xf>
    <xf numFmtId="164" fontId="11" fillId="7" borderId="3" xfId="0" applyNumberFormat="1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right" wrapText="1"/>
    </xf>
    <xf numFmtId="164" fontId="10" fillId="2" borderId="3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wrapText="1"/>
    </xf>
    <xf numFmtId="164" fontId="10" fillId="2" borderId="17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24" xfId="0" applyFont="1" applyBorder="1" applyAlignment="1">
      <alignment horizontal="left"/>
    </xf>
    <xf numFmtId="164" fontId="10" fillId="2" borderId="22" xfId="0" applyNumberFormat="1" applyFont="1" applyFill="1" applyBorder="1" applyAlignment="1">
      <alignment horizontal="right"/>
    </xf>
    <xf numFmtId="164" fontId="10" fillId="2" borderId="11" xfId="0" applyNumberFormat="1" applyFont="1" applyFill="1" applyBorder="1" applyAlignment="1">
      <alignment horizontal="right"/>
    </xf>
    <xf numFmtId="164" fontId="10" fillId="7" borderId="6" xfId="0" applyNumberFormat="1" applyFont="1" applyFill="1" applyBorder="1" applyAlignment="1">
      <alignment horizontal="right" wrapText="1"/>
    </xf>
    <xf numFmtId="164" fontId="11" fillId="2" borderId="15" xfId="0" applyNumberFormat="1" applyFont="1" applyFill="1" applyBorder="1" applyAlignment="1">
      <alignment horizontal="right" wrapText="1"/>
    </xf>
    <xf numFmtId="164" fontId="11" fillId="2" borderId="1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right" wrapText="1"/>
    </xf>
    <xf numFmtId="164" fontId="11" fillId="2" borderId="6" xfId="0" applyNumberFormat="1" applyFont="1" applyFill="1" applyBorder="1" applyAlignment="1">
      <alignment horizontal="right" wrapText="1"/>
    </xf>
    <xf numFmtId="164" fontId="11" fillId="2" borderId="18" xfId="0" applyNumberFormat="1" applyFont="1" applyFill="1" applyBorder="1" applyAlignment="1">
      <alignment horizontal="right" wrapText="1"/>
    </xf>
    <xf numFmtId="164" fontId="11" fillId="2" borderId="1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62"/>
  <sheetViews>
    <sheetView workbookViewId="0">
      <selection activeCell="O25" sqref="O25"/>
    </sheetView>
  </sheetViews>
  <sheetFormatPr defaultColWidth="10.5" defaultRowHeight="11.45" customHeight="1"/>
  <cols>
    <col min="1" max="1" width="0.6640625" style="2" customWidth="1"/>
    <col min="2" max="2" width="58.33203125" style="3" customWidth="1"/>
    <col min="3" max="3" width="37.3320312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  <col min="10" max="15" width="14" style="1" customWidth="1"/>
  </cols>
  <sheetData>
    <row r="1" spans="1:9" s="6" customFormat="1" ht="3" customHeight="1">
      <c r="A1" s="7" t="s">
        <v>0</v>
      </c>
    </row>
    <row r="2" spans="1:9" s="6" customFormat="1" ht="15.95" customHeight="1"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s="6" customFormat="1" ht="15.95" customHeight="1">
      <c r="B3" s="136" t="s">
        <v>2</v>
      </c>
      <c r="C3" s="136"/>
      <c r="D3" s="136"/>
      <c r="E3" s="136"/>
      <c r="F3" s="136"/>
      <c r="G3" s="136"/>
      <c r="H3" s="136"/>
      <c r="I3" s="136"/>
    </row>
    <row r="4" spans="1:9" s="6" customFormat="1" ht="15.95" customHeight="1">
      <c r="B4" s="136" t="s">
        <v>491</v>
      </c>
      <c r="C4" s="136"/>
      <c r="D4" s="136"/>
      <c r="E4" s="136"/>
      <c r="F4" s="136"/>
      <c r="G4" s="136"/>
      <c r="H4" s="136"/>
      <c r="I4" s="136"/>
    </row>
    <row r="5" spans="1:9" s="1" customFormat="1" ht="12.95" customHeight="1">
      <c r="F5" s="8"/>
      <c r="G5" s="128" t="s">
        <v>3</v>
      </c>
      <c r="H5" s="128"/>
      <c r="I5" s="128"/>
    </row>
    <row r="6" spans="1:9" s="1" customFormat="1" ht="12.95" customHeight="1">
      <c r="F6" s="10" t="s">
        <v>4</v>
      </c>
      <c r="G6" s="137"/>
      <c r="H6" s="137"/>
      <c r="I6" s="137"/>
    </row>
    <row r="7" spans="1:9" s="1" customFormat="1" ht="12.95" customHeight="1">
      <c r="F7" s="11" t="s">
        <v>5</v>
      </c>
      <c r="G7" s="12" t="s">
        <v>6</v>
      </c>
      <c r="H7" s="9" t="s">
        <v>7</v>
      </c>
      <c r="I7" s="13">
        <v>2023</v>
      </c>
    </row>
    <row r="8" spans="1:9" s="1" customFormat="1" ht="12.95" customHeight="1">
      <c r="B8" s="14" t="s">
        <v>8</v>
      </c>
      <c r="C8" s="138"/>
      <c r="D8" s="138"/>
      <c r="E8" s="138"/>
      <c r="F8" s="11" t="s">
        <v>9</v>
      </c>
      <c r="G8" s="139"/>
      <c r="H8" s="139"/>
      <c r="I8" s="139"/>
    </row>
    <row r="9" spans="1:9" s="1" customFormat="1" ht="12.95" customHeight="1">
      <c r="B9" s="14" t="s">
        <v>10</v>
      </c>
      <c r="F9" s="11" t="s">
        <v>11</v>
      </c>
      <c r="G9" s="140"/>
      <c r="H9" s="140"/>
      <c r="I9" s="140"/>
    </row>
    <row r="10" spans="1:9" s="1" customFormat="1" ht="24" customHeight="1">
      <c r="B10" s="206" t="s">
        <v>506</v>
      </c>
      <c r="C10" s="138"/>
      <c r="D10" s="138"/>
      <c r="E10" s="138"/>
      <c r="F10" s="11" t="s">
        <v>12</v>
      </c>
      <c r="G10" s="139"/>
      <c r="H10" s="139"/>
      <c r="I10" s="139"/>
    </row>
    <row r="11" spans="1:9" s="1" customFormat="1" ht="26.1" customHeight="1">
      <c r="B11" s="14" t="s">
        <v>13</v>
      </c>
      <c r="C11" s="132" t="s">
        <v>14</v>
      </c>
      <c r="D11" s="132"/>
      <c r="E11" s="132"/>
      <c r="F11" s="15" t="s">
        <v>15</v>
      </c>
      <c r="G11" s="133"/>
      <c r="H11" s="133"/>
      <c r="I11" s="16"/>
    </row>
    <row r="12" spans="1:9" s="1" customFormat="1" ht="12.95" customHeight="1"/>
    <row r="13" spans="1:9" s="1" customFormat="1" ht="12.95" customHeight="1">
      <c r="B13" s="14" t="s">
        <v>16</v>
      </c>
      <c r="C13" s="134" t="s">
        <v>17</v>
      </c>
      <c r="D13" s="134"/>
      <c r="E13" s="134"/>
      <c r="F13" s="134"/>
      <c r="G13" s="134"/>
      <c r="H13" s="134"/>
      <c r="I13" s="134"/>
    </row>
    <row r="14" spans="1:9" s="1" customFormat="1" ht="12.95" customHeight="1"/>
    <row r="15" spans="1:9" s="1" customFormat="1" ht="12.95" customHeight="1">
      <c r="A15" s="8"/>
      <c r="B15" s="128" t="s">
        <v>18</v>
      </c>
      <c r="C15" s="128"/>
      <c r="D15" s="17" t="s">
        <v>19</v>
      </c>
      <c r="E15" s="129" t="s">
        <v>20</v>
      </c>
      <c r="F15" s="129"/>
    </row>
    <row r="16" spans="1:9" s="18" customFormat="1" ht="12.95" customHeight="1">
      <c r="A16" s="19"/>
      <c r="B16" s="130" t="s">
        <v>21</v>
      </c>
      <c r="C16" s="130"/>
      <c r="D16" s="21" t="s">
        <v>22</v>
      </c>
      <c r="E16" s="131" t="s">
        <v>23</v>
      </c>
      <c r="F16" s="131"/>
    </row>
    <row r="17" spans="1:9" s="1" customFormat="1" ht="17.25" customHeight="1">
      <c r="A17" s="14"/>
      <c r="B17" s="135" t="s">
        <v>24</v>
      </c>
      <c r="C17" s="135"/>
      <c r="D17" s="23" t="s">
        <v>25</v>
      </c>
      <c r="E17" s="191">
        <v>1</v>
      </c>
      <c r="F17" s="191"/>
    </row>
    <row r="18" spans="1:9" s="1" customFormat="1" ht="8.25" customHeight="1"/>
    <row r="19" spans="1:9" s="24" customFormat="1" ht="15" customHeight="1">
      <c r="B19" s="127" t="s">
        <v>26</v>
      </c>
      <c r="C19" s="127"/>
      <c r="D19" s="127"/>
      <c r="E19" s="127"/>
      <c r="F19" s="127"/>
      <c r="G19" s="127"/>
      <c r="H19" s="127"/>
      <c r="I19" s="127"/>
    </row>
    <row r="20" spans="1:9" s="1" customFormat="1" ht="12.95" customHeight="1">
      <c r="A20" s="8"/>
      <c r="B20" s="128" t="s">
        <v>27</v>
      </c>
      <c r="C20" s="128"/>
      <c r="D20" s="17" t="s">
        <v>19</v>
      </c>
      <c r="E20" s="129" t="s">
        <v>492</v>
      </c>
      <c r="F20" s="129"/>
      <c r="G20" s="129" t="s">
        <v>28</v>
      </c>
      <c r="H20" s="129"/>
      <c r="I20" s="129"/>
    </row>
    <row r="21" spans="1:9" s="18" customFormat="1" ht="12.95" customHeight="1">
      <c r="A21" s="19"/>
      <c r="B21" s="130" t="s">
        <v>21</v>
      </c>
      <c r="C21" s="130"/>
      <c r="D21" s="21" t="s">
        <v>22</v>
      </c>
      <c r="E21" s="131" t="s">
        <v>23</v>
      </c>
      <c r="F21" s="131"/>
      <c r="G21" s="131" t="s">
        <v>29</v>
      </c>
      <c r="H21" s="131"/>
      <c r="I21" s="131"/>
    </row>
    <row r="22" spans="1:9" s="25" customFormat="1" ht="15.75" customHeight="1">
      <c r="A22" s="26"/>
      <c r="B22" s="125" t="s">
        <v>30</v>
      </c>
      <c r="C22" s="125"/>
      <c r="D22" s="28" t="s">
        <v>31</v>
      </c>
      <c r="E22" s="192">
        <f>IF(E23="-",0,E23) + IF(E27="-",0,E27) + IF(E28="-",0,E28) + IF(E30="-",0,E30) + IF(E32="-",0,E32)</f>
        <v>0</v>
      </c>
      <c r="F22" s="192"/>
      <c r="G22" s="193">
        <f>IF(G23="-",0,G23) + IF(G27="-",0,G27) + IF(G28="-",0,G28) + IF(G30="-",0,G30) + IF(G32="-",0,G32)</f>
        <v>0</v>
      </c>
      <c r="H22" s="193"/>
      <c r="I22" s="193"/>
    </row>
    <row r="23" spans="1:9" s="1" customFormat="1" ht="38.1" customHeight="1">
      <c r="A23" s="30"/>
      <c r="B23" s="121" t="s">
        <v>32</v>
      </c>
      <c r="C23" s="121"/>
      <c r="D23" s="32" t="s">
        <v>33</v>
      </c>
      <c r="E23" s="194">
        <v>0</v>
      </c>
      <c r="F23" s="194"/>
      <c r="G23" s="195">
        <v>0</v>
      </c>
      <c r="H23" s="195"/>
      <c r="I23" s="195"/>
    </row>
    <row r="24" spans="1:9" s="1" customFormat="1" ht="38.1" customHeight="1">
      <c r="A24" s="33"/>
      <c r="B24" s="122" t="s">
        <v>34</v>
      </c>
      <c r="C24" s="122"/>
      <c r="D24" s="32" t="s">
        <v>35</v>
      </c>
      <c r="E24" s="194">
        <v>0</v>
      </c>
      <c r="F24" s="194"/>
      <c r="G24" s="195">
        <v>0</v>
      </c>
      <c r="H24" s="195"/>
      <c r="I24" s="195"/>
    </row>
    <row r="25" spans="1:9" s="1" customFormat="1" ht="26.1" customHeight="1">
      <c r="A25" s="33"/>
      <c r="B25" s="126" t="s">
        <v>36</v>
      </c>
      <c r="C25" s="126"/>
      <c r="D25" s="32" t="s">
        <v>37</v>
      </c>
      <c r="E25" s="194">
        <v>0</v>
      </c>
      <c r="F25" s="194"/>
      <c r="G25" s="195">
        <v>0</v>
      </c>
      <c r="H25" s="195"/>
      <c r="I25" s="195"/>
    </row>
    <row r="26" spans="1:9" s="1" customFormat="1" ht="12.95" customHeight="1">
      <c r="A26" s="33"/>
      <c r="B26" s="126" t="s">
        <v>38</v>
      </c>
      <c r="C26" s="126"/>
      <c r="D26" s="32" t="s">
        <v>39</v>
      </c>
      <c r="E26" s="194">
        <v>0</v>
      </c>
      <c r="F26" s="194"/>
      <c r="G26" s="195">
        <v>0</v>
      </c>
      <c r="H26" s="195"/>
      <c r="I26" s="195"/>
    </row>
    <row r="27" spans="1:9" s="1" customFormat="1" ht="12.95" customHeight="1">
      <c r="A27" s="30"/>
      <c r="B27" s="121" t="s">
        <v>40</v>
      </c>
      <c r="C27" s="121"/>
      <c r="D27" s="32" t="s">
        <v>41</v>
      </c>
      <c r="E27" s="194">
        <v>0</v>
      </c>
      <c r="F27" s="194"/>
      <c r="G27" s="195">
        <v>0</v>
      </c>
      <c r="H27" s="195"/>
      <c r="I27" s="195"/>
    </row>
    <row r="28" spans="1:9" s="1" customFormat="1" ht="12.95" customHeight="1">
      <c r="A28" s="30"/>
      <c r="B28" s="121" t="s">
        <v>42</v>
      </c>
      <c r="C28" s="121"/>
      <c r="D28" s="32" t="s">
        <v>43</v>
      </c>
      <c r="E28" s="194">
        <v>0</v>
      </c>
      <c r="F28" s="194"/>
      <c r="G28" s="195">
        <v>0</v>
      </c>
      <c r="H28" s="195"/>
      <c r="I28" s="195"/>
    </row>
    <row r="29" spans="1:9" s="1" customFormat="1" ht="38.1" customHeight="1">
      <c r="A29" s="33"/>
      <c r="B29" s="122" t="s">
        <v>44</v>
      </c>
      <c r="C29" s="122"/>
      <c r="D29" s="32" t="s">
        <v>45</v>
      </c>
      <c r="E29" s="194">
        <v>0</v>
      </c>
      <c r="F29" s="194"/>
      <c r="G29" s="195">
        <v>0</v>
      </c>
      <c r="H29" s="195"/>
      <c r="I29" s="195"/>
    </row>
    <row r="30" spans="1:9" s="1" customFormat="1" ht="12.95" customHeight="1">
      <c r="A30" s="30"/>
      <c r="B30" s="121" t="s">
        <v>46</v>
      </c>
      <c r="C30" s="121"/>
      <c r="D30" s="32" t="s">
        <v>47</v>
      </c>
      <c r="E30" s="194">
        <v>0</v>
      </c>
      <c r="F30" s="194"/>
      <c r="G30" s="195">
        <v>0</v>
      </c>
      <c r="H30" s="195"/>
      <c r="I30" s="195"/>
    </row>
    <row r="31" spans="1:9" s="1" customFormat="1" ht="38.1" customHeight="1">
      <c r="A31" s="33"/>
      <c r="B31" s="122" t="s">
        <v>48</v>
      </c>
      <c r="C31" s="122"/>
      <c r="D31" s="32" t="s">
        <v>49</v>
      </c>
      <c r="E31" s="194">
        <v>0</v>
      </c>
      <c r="F31" s="194"/>
      <c r="G31" s="195">
        <v>0</v>
      </c>
      <c r="H31" s="195"/>
      <c r="I31" s="195"/>
    </row>
    <row r="32" spans="1:9" s="1" customFormat="1" ht="12.95" customHeight="1">
      <c r="A32" s="30"/>
      <c r="B32" s="121" t="s">
        <v>50</v>
      </c>
      <c r="C32" s="121"/>
      <c r="D32" s="32" t="s">
        <v>51</v>
      </c>
      <c r="E32" s="194">
        <v>0</v>
      </c>
      <c r="F32" s="194"/>
      <c r="G32" s="195">
        <v>0</v>
      </c>
      <c r="H32" s="195"/>
      <c r="I32" s="195"/>
    </row>
    <row r="33" spans="1:9" s="25" customFormat="1" ht="12.95" customHeight="1">
      <c r="A33" s="26"/>
      <c r="B33" s="125" t="s">
        <v>52</v>
      </c>
      <c r="C33" s="125"/>
      <c r="D33" s="35" t="s">
        <v>53</v>
      </c>
      <c r="E33" s="196">
        <f>IF(E34="-",0,E34) + IF(E40="-",0,E40) + IF(E52="-",0,E52) + IF(E53="-",0,E53) + IF(E54="-",0,E54) + IF(E56="-",0,E56)</f>
        <v>0</v>
      </c>
      <c r="F33" s="196"/>
      <c r="G33" s="197">
        <f>IF(G34="-",0,G34) + IF(G40="-",0,G40) + IF(G52="-",0,G52) + IF(G53="-",0,G53) + IF(G54="-",0,G54) + IF(G56="-",0,G56)</f>
        <v>0</v>
      </c>
      <c r="H33" s="197"/>
      <c r="I33" s="197"/>
    </row>
    <row r="34" spans="1:9" s="1" customFormat="1" ht="38.1" customHeight="1">
      <c r="A34" s="30"/>
      <c r="B34" s="121" t="s">
        <v>54</v>
      </c>
      <c r="C34" s="121"/>
      <c r="D34" s="32" t="s">
        <v>55</v>
      </c>
      <c r="E34" s="198">
        <f>IF(E35="-",0,E35) + IF(E36="-",0,E36) + IF(E38="-",0,E38) + IF(E39="-",0,E39)</f>
        <v>0</v>
      </c>
      <c r="F34" s="198"/>
      <c r="G34" s="199">
        <f>IF(G35="-",0,G35) + IF(G36="-",0,G36) + IF(G38="-",0,G38) + IF(G39="-",0,G39)</f>
        <v>0</v>
      </c>
      <c r="H34" s="199"/>
      <c r="I34" s="199"/>
    </row>
    <row r="35" spans="1:9" s="1" customFormat="1" ht="26.1" customHeight="1">
      <c r="A35" s="33"/>
      <c r="B35" s="122" t="s">
        <v>56</v>
      </c>
      <c r="C35" s="122"/>
      <c r="D35" s="32" t="s">
        <v>57</v>
      </c>
      <c r="E35" s="194">
        <v>0</v>
      </c>
      <c r="F35" s="194"/>
      <c r="G35" s="195">
        <v>0</v>
      </c>
      <c r="H35" s="195"/>
      <c r="I35" s="195"/>
    </row>
    <row r="36" spans="1:9" s="1" customFormat="1" ht="12.95" customHeight="1">
      <c r="A36" s="33"/>
      <c r="B36" s="122" t="s">
        <v>58</v>
      </c>
      <c r="C36" s="122"/>
      <c r="D36" s="32" t="s">
        <v>59</v>
      </c>
      <c r="E36" s="194">
        <v>0</v>
      </c>
      <c r="F36" s="194"/>
      <c r="G36" s="195">
        <v>0</v>
      </c>
      <c r="H36" s="195"/>
      <c r="I36" s="195"/>
    </row>
    <row r="37" spans="1:9" s="1" customFormat="1" ht="12.95" customHeight="1">
      <c r="A37" s="33"/>
      <c r="B37" s="124" t="s">
        <v>60</v>
      </c>
      <c r="C37" s="124"/>
      <c r="D37" s="32" t="s">
        <v>61</v>
      </c>
      <c r="E37" s="194">
        <v>0</v>
      </c>
      <c r="F37" s="194"/>
      <c r="G37" s="195">
        <v>0</v>
      </c>
      <c r="H37" s="195"/>
      <c r="I37" s="195"/>
    </row>
    <row r="38" spans="1:9" s="1" customFormat="1" ht="12.95" customHeight="1">
      <c r="A38" s="33"/>
      <c r="B38" s="122" t="s">
        <v>62</v>
      </c>
      <c r="C38" s="122"/>
      <c r="D38" s="32" t="s">
        <v>63</v>
      </c>
      <c r="E38" s="194">
        <v>0</v>
      </c>
      <c r="F38" s="194"/>
      <c r="G38" s="195">
        <v>0</v>
      </c>
      <c r="H38" s="195"/>
      <c r="I38" s="195"/>
    </row>
    <row r="39" spans="1:9" s="1" customFormat="1" ht="12.95" customHeight="1">
      <c r="A39" s="33"/>
      <c r="B39" s="122" t="s">
        <v>64</v>
      </c>
      <c r="C39" s="122"/>
      <c r="D39" s="32" t="s">
        <v>65</v>
      </c>
      <c r="E39" s="194">
        <v>0</v>
      </c>
      <c r="F39" s="194"/>
      <c r="G39" s="195">
        <v>0</v>
      </c>
      <c r="H39" s="195"/>
      <c r="I39" s="195"/>
    </row>
    <row r="40" spans="1:9" s="1" customFormat="1" ht="26.1" customHeight="1">
      <c r="A40" s="30"/>
      <c r="B40" s="121" t="s">
        <v>66</v>
      </c>
      <c r="C40" s="121"/>
      <c r="D40" s="32" t="s">
        <v>67</v>
      </c>
      <c r="E40" s="198">
        <f>IF(E41="-",0,E41) + IF(E43="-",0,E43) + IF(E44="-",0,E44) + IF(E45="-",0,E45) + IF(E46="-",0,E46) + IF(E47="-",0,E47) + IF(E48="-",0,E48) + IF(E51="-",0,E51)</f>
        <v>0</v>
      </c>
      <c r="F40" s="198"/>
      <c r="G40" s="199">
        <f>IF(G41="-",0,G41) + IF(G43="-",0,G43) + IF(G44="-",0,G44) + IF(G45="-",0,G45) + IF(G46="-",0,G46) + IF(G47="-",0,G47) + IF(G48="-",0,G48) + IF(G51="-",0,G51)</f>
        <v>0</v>
      </c>
      <c r="H40" s="199"/>
      <c r="I40" s="199"/>
    </row>
    <row r="41" spans="1:9" s="1" customFormat="1" ht="26.1" customHeight="1">
      <c r="A41" s="33"/>
      <c r="B41" s="122" t="s">
        <v>68</v>
      </c>
      <c r="C41" s="122"/>
      <c r="D41" s="32" t="s">
        <v>69</v>
      </c>
      <c r="E41" s="194">
        <v>0</v>
      </c>
      <c r="F41" s="194"/>
      <c r="G41" s="195">
        <v>0</v>
      </c>
      <c r="H41" s="195"/>
      <c r="I41" s="195"/>
    </row>
    <row r="42" spans="1:9" s="1" customFormat="1" ht="12.95" customHeight="1">
      <c r="A42" s="36"/>
      <c r="B42" s="124" t="s">
        <v>70</v>
      </c>
      <c r="C42" s="124"/>
      <c r="D42" s="32" t="s">
        <v>71</v>
      </c>
      <c r="E42" s="194">
        <v>0</v>
      </c>
      <c r="F42" s="194"/>
      <c r="G42" s="195">
        <v>0</v>
      </c>
      <c r="H42" s="195"/>
      <c r="I42" s="195"/>
    </row>
    <row r="43" spans="1:9" s="1" customFormat="1" ht="12.95" customHeight="1">
      <c r="A43" s="33"/>
      <c r="B43" s="122" t="s">
        <v>72</v>
      </c>
      <c r="C43" s="122"/>
      <c r="D43" s="32" t="s">
        <v>73</v>
      </c>
      <c r="E43" s="194">
        <v>0</v>
      </c>
      <c r="F43" s="194"/>
      <c r="G43" s="195">
        <v>0</v>
      </c>
      <c r="H43" s="195"/>
      <c r="I43" s="195"/>
    </row>
    <row r="44" spans="1:9" s="1" customFormat="1" ht="12.95" customHeight="1">
      <c r="A44" s="33"/>
      <c r="B44" s="122" t="s">
        <v>74</v>
      </c>
      <c r="C44" s="122"/>
      <c r="D44" s="32" t="s">
        <v>75</v>
      </c>
      <c r="E44" s="194">
        <v>0</v>
      </c>
      <c r="F44" s="194"/>
      <c r="G44" s="195">
        <v>0</v>
      </c>
      <c r="H44" s="195"/>
      <c r="I44" s="195"/>
    </row>
    <row r="45" spans="1:9" s="1" customFormat="1" ht="12.95" customHeight="1">
      <c r="A45" s="33"/>
      <c r="B45" s="122" t="s">
        <v>76</v>
      </c>
      <c r="C45" s="122"/>
      <c r="D45" s="32" t="s">
        <v>77</v>
      </c>
      <c r="E45" s="194">
        <v>0</v>
      </c>
      <c r="F45" s="194"/>
      <c r="G45" s="195">
        <v>0</v>
      </c>
      <c r="H45" s="195"/>
      <c r="I45" s="195"/>
    </row>
    <row r="46" spans="1:9" s="1" customFormat="1" ht="12.95" customHeight="1">
      <c r="A46" s="33"/>
      <c r="B46" s="122" t="s">
        <v>78</v>
      </c>
      <c r="C46" s="122"/>
      <c r="D46" s="32" t="s">
        <v>79</v>
      </c>
      <c r="E46" s="194">
        <v>0</v>
      </c>
      <c r="F46" s="194"/>
      <c r="G46" s="195">
        <v>0</v>
      </c>
      <c r="H46" s="195"/>
      <c r="I46" s="195"/>
    </row>
    <row r="47" spans="1:9" s="1" customFormat="1" ht="12.95" customHeight="1">
      <c r="A47" s="33"/>
      <c r="B47" s="122" t="s">
        <v>80</v>
      </c>
      <c r="C47" s="122"/>
      <c r="D47" s="32" t="s">
        <v>81</v>
      </c>
      <c r="E47" s="194">
        <v>0</v>
      </c>
      <c r="F47" s="194"/>
      <c r="G47" s="195">
        <v>0</v>
      </c>
      <c r="H47" s="195"/>
      <c r="I47" s="195"/>
    </row>
    <row r="48" spans="1:9" s="1" customFormat="1" ht="26.1" customHeight="1">
      <c r="A48" s="33"/>
      <c r="B48" s="122" t="s">
        <v>82</v>
      </c>
      <c r="C48" s="122"/>
      <c r="D48" s="32" t="s">
        <v>83</v>
      </c>
      <c r="E48" s="194">
        <v>0</v>
      </c>
      <c r="F48" s="194"/>
      <c r="G48" s="195">
        <v>0</v>
      </c>
      <c r="H48" s="195"/>
      <c r="I48" s="195"/>
    </row>
    <row r="49" spans="1:9" s="1" customFormat="1" ht="12.95" customHeight="1">
      <c r="A49" s="33"/>
      <c r="B49" s="124" t="s">
        <v>84</v>
      </c>
      <c r="C49" s="124"/>
      <c r="D49" s="32" t="s">
        <v>85</v>
      </c>
      <c r="E49" s="194">
        <v>0</v>
      </c>
      <c r="F49" s="194"/>
      <c r="G49" s="195">
        <v>0</v>
      </c>
      <c r="H49" s="195"/>
      <c r="I49" s="195"/>
    </row>
    <row r="50" spans="1:9" s="1" customFormat="1" ht="12.95" customHeight="1">
      <c r="A50" s="33"/>
      <c r="B50" s="124" t="s">
        <v>86</v>
      </c>
      <c r="C50" s="124"/>
      <c r="D50" s="32" t="s">
        <v>87</v>
      </c>
      <c r="E50" s="194">
        <v>0</v>
      </c>
      <c r="F50" s="194"/>
      <c r="G50" s="195">
        <v>0</v>
      </c>
      <c r="H50" s="195"/>
      <c r="I50" s="195"/>
    </row>
    <row r="51" spans="1:9" s="1" customFormat="1" ht="12.95" customHeight="1">
      <c r="A51" s="33"/>
      <c r="B51" s="122" t="s">
        <v>88</v>
      </c>
      <c r="C51" s="122"/>
      <c r="D51" s="32" t="s">
        <v>89</v>
      </c>
      <c r="E51" s="194">
        <v>0</v>
      </c>
      <c r="F51" s="194"/>
      <c r="G51" s="195">
        <v>0</v>
      </c>
      <c r="H51" s="195"/>
      <c r="I51" s="195"/>
    </row>
    <row r="52" spans="1:9" s="1" customFormat="1" ht="12.95" customHeight="1">
      <c r="A52" s="30"/>
      <c r="B52" s="121" t="s">
        <v>90</v>
      </c>
      <c r="C52" s="121"/>
      <c r="D52" s="32" t="s">
        <v>91</v>
      </c>
      <c r="E52" s="194">
        <v>0</v>
      </c>
      <c r="F52" s="194"/>
      <c r="G52" s="195">
        <v>0</v>
      </c>
      <c r="H52" s="195"/>
      <c r="I52" s="195"/>
    </row>
    <row r="53" spans="1:9" s="1" customFormat="1" ht="12.95" customHeight="1">
      <c r="A53" s="30"/>
      <c r="B53" s="121" t="s">
        <v>92</v>
      </c>
      <c r="C53" s="121"/>
      <c r="D53" s="32" t="s">
        <v>93</v>
      </c>
      <c r="E53" s="194">
        <v>0</v>
      </c>
      <c r="F53" s="194"/>
      <c r="G53" s="195">
        <v>0</v>
      </c>
      <c r="H53" s="195"/>
      <c r="I53" s="195"/>
    </row>
    <row r="54" spans="1:9" s="1" customFormat="1" ht="12.95" customHeight="1">
      <c r="A54" s="30"/>
      <c r="B54" s="121" t="s">
        <v>94</v>
      </c>
      <c r="C54" s="121"/>
      <c r="D54" s="32" t="s">
        <v>95</v>
      </c>
      <c r="E54" s="194">
        <v>0</v>
      </c>
      <c r="F54" s="194"/>
      <c r="G54" s="195">
        <v>0</v>
      </c>
      <c r="H54" s="195"/>
      <c r="I54" s="195"/>
    </row>
    <row r="55" spans="1:9" s="1" customFormat="1" ht="26.1" customHeight="1">
      <c r="A55" s="33"/>
      <c r="B55" s="122" t="s">
        <v>96</v>
      </c>
      <c r="C55" s="122"/>
      <c r="D55" s="32" t="s">
        <v>97</v>
      </c>
      <c r="E55" s="194">
        <v>0</v>
      </c>
      <c r="F55" s="194"/>
      <c r="G55" s="195">
        <v>0</v>
      </c>
      <c r="H55" s="195"/>
      <c r="I55" s="195"/>
    </row>
    <row r="56" spans="1:9" s="1" customFormat="1" ht="12.95" customHeight="1">
      <c r="A56" s="30"/>
      <c r="B56" s="121" t="s">
        <v>98</v>
      </c>
      <c r="C56" s="121"/>
      <c r="D56" s="32" t="s">
        <v>99</v>
      </c>
      <c r="E56" s="194">
        <v>0</v>
      </c>
      <c r="F56" s="194"/>
      <c r="G56" s="195">
        <v>0</v>
      </c>
      <c r="H56" s="195"/>
      <c r="I56" s="195"/>
    </row>
    <row r="57" spans="1:9" s="1" customFormat="1" ht="26.1" customHeight="1">
      <c r="A57" s="33"/>
      <c r="B57" s="122" t="s">
        <v>100</v>
      </c>
      <c r="C57" s="122"/>
      <c r="D57" s="32" t="s">
        <v>101</v>
      </c>
      <c r="E57" s="194">
        <v>0</v>
      </c>
      <c r="F57" s="194"/>
      <c r="G57" s="195">
        <v>0</v>
      </c>
      <c r="H57" s="195"/>
      <c r="I57" s="195"/>
    </row>
    <row r="58" spans="1:9" s="1" customFormat="1" ht="12.95" customHeight="1">
      <c r="A58" s="33"/>
      <c r="B58" s="123" t="s">
        <v>102</v>
      </c>
      <c r="C58" s="123"/>
      <c r="D58" s="32" t="s">
        <v>103</v>
      </c>
      <c r="E58" s="194">
        <v>0</v>
      </c>
      <c r="F58" s="194"/>
      <c r="G58" s="195">
        <v>0</v>
      </c>
      <c r="H58" s="195"/>
      <c r="I58" s="195"/>
    </row>
    <row r="59" spans="1:9" s="1" customFormat="1" ht="38.1" customHeight="1">
      <c r="A59" s="37"/>
      <c r="B59" s="120" t="s">
        <v>104</v>
      </c>
      <c r="C59" s="120"/>
      <c r="D59" s="32" t="s">
        <v>105</v>
      </c>
      <c r="E59" s="200">
        <v>0</v>
      </c>
      <c r="F59" s="200"/>
      <c r="G59" s="201">
        <v>0</v>
      </c>
      <c r="H59" s="201"/>
      <c r="I59" s="201"/>
    </row>
    <row r="60" spans="1:9" s="1" customFormat="1" ht="12.95" customHeight="1">
      <c r="A60" s="37"/>
      <c r="B60" s="120" t="s">
        <v>106</v>
      </c>
      <c r="C60" s="120"/>
      <c r="D60" s="32" t="s">
        <v>107</v>
      </c>
      <c r="E60" s="202" t="s">
        <v>108</v>
      </c>
      <c r="F60" s="202"/>
      <c r="G60" s="203" t="s">
        <v>108</v>
      </c>
      <c r="H60" s="203"/>
      <c r="I60" s="203"/>
    </row>
    <row r="61" spans="1:9" s="1" customFormat="1" ht="12.95" customHeight="1">
      <c r="A61" s="37"/>
      <c r="B61" s="120" t="s">
        <v>109</v>
      </c>
      <c r="C61" s="120"/>
      <c r="D61" s="38" t="s">
        <v>110</v>
      </c>
      <c r="E61" s="204">
        <v>0</v>
      </c>
      <c r="F61" s="204"/>
      <c r="G61" s="205">
        <v>0</v>
      </c>
      <c r="H61" s="205"/>
      <c r="I61" s="205"/>
    </row>
    <row r="62" spans="1:9" s="1" customFormat="1" ht="36.950000000000003" customHeight="1">
      <c r="B62" s="119" t="s">
        <v>111</v>
      </c>
      <c r="C62" s="119"/>
      <c r="D62" s="119"/>
      <c r="E62" s="119"/>
      <c r="F62" s="119"/>
      <c r="G62" s="119"/>
      <c r="H62" s="119"/>
      <c r="I62" s="119"/>
    </row>
  </sheetData>
  <mergeCells count="147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62:I62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</mergeCells>
  <pageMargins left="0.19685039370078741" right="0.19685039370078741" top="0.19685039370078741" bottom="0.19685039370078741" header="0" footer="0"/>
  <pageSetup scale="76" pageOrder="overThenDown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5"/>
  <sheetViews>
    <sheetView topLeftCell="A5" workbookViewId="0">
      <selection activeCell="H16" sqref="H16"/>
    </sheetView>
  </sheetViews>
  <sheetFormatPr defaultColWidth="10.5" defaultRowHeight="11.45" customHeight="1"/>
  <cols>
    <col min="1" max="1" width="0.6640625" style="39" customWidth="1"/>
    <col min="2" max="2" width="49" style="39" customWidth="1"/>
    <col min="3" max="3" width="10.5" style="39" customWidth="1"/>
    <col min="4" max="6" width="28" style="39" customWidth="1"/>
  </cols>
  <sheetData>
    <row r="1" spans="1:5" s="40" customFormat="1" ht="11.1" customHeight="1">
      <c r="E1" s="41" t="s">
        <v>112</v>
      </c>
    </row>
    <row r="2" spans="1:5" s="1" customFormat="1" ht="15" customHeight="1">
      <c r="B2" s="127" t="s">
        <v>113</v>
      </c>
      <c r="C2" s="127"/>
      <c r="D2" s="127"/>
      <c r="E2" s="127"/>
    </row>
    <row r="3" spans="1:5" s="1" customFormat="1" ht="30" customHeight="1">
      <c r="A3" s="4"/>
      <c r="B3" s="42" t="s">
        <v>27</v>
      </c>
      <c r="C3" s="42" t="s">
        <v>19</v>
      </c>
      <c r="D3" s="43" t="s">
        <v>114</v>
      </c>
      <c r="E3" s="43" t="s">
        <v>115</v>
      </c>
    </row>
    <row r="4" spans="1:5" s="18" customFormat="1" ht="11.1" customHeight="1">
      <c r="A4" s="19"/>
      <c r="B4" s="20" t="s">
        <v>21</v>
      </c>
      <c r="C4" s="21" t="s">
        <v>22</v>
      </c>
      <c r="D4" s="21" t="s">
        <v>23</v>
      </c>
      <c r="E4" s="21" t="s">
        <v>29</v>
      </c>
    </row>
    <row r="5" spans="1:5" s="25" customFormat="1" ht="33.950000000000003" customHeight="1">
      <c r="A5" s="26"/>
      <c r="B5" s="27" t="s">
        <v>116</v>
      </c>
      <c r="C5" s="28" t="s">
        <v>117</v>
      </c>
      <c r="D5" s="180">
        <v>0</v>
      </c>
      <c r="E5" s="181">
        <v>0</v>
      </c>
    </row>
    <row r="6" spans="1:5" s="1" customFormat="1" ht="45.95" customHeight="1">
      <c r="A6" s="30"/>
      <c r="B6" s="31" t="s">
        <v>118</v>
      </c>
      <c r="C6" s="32" t="s">
        <v>119</v>
      </c>
      <c r="D6" s="105">
        <v>0</v>
      </c>
      <c r="E6" s="182">
        <v>0</v>
      </c>
    </row>
    <row r="7" spans="1:5" s="1" customFormat="1" ht="33.950000000000003" customHeight="1">
      <c r="A7" s="30"/>
      <c r="B7" s="31" t="s">
        <v>120</v>
      </c>
      <c r="C7" s="32" t="s">
        <v>121</v>
      </c>
      <c r="D7" s="105">
        <v>0</v>
      </c>
      <c r="E7" s="182">
        <v>0</v>
      </c>
    </row>
    <row r="8" spans="1:5" s="25" customFormat="1" ht="33.950000000000003" customHeight="1">
      <c r="A8" s="26"/>
      <c r="B8" s="27" t="s">
        <v>122</v>
      </c>
      <c r="C8" s="35" t="s">
        <v>123</v>
      </c>
      <c r="D8" s="183">
        <v>0</v>
      </c>
      <c r="E8" s="184">
        <v>0</v>
      </c>
    </row>
    <row r="9" spans="1:5" s="25" customFormat="1" ht="33.950000000000003" customHeight="1">
      <c r="A9" s="26"/>
      <c r="B9" s="27" t="s">
        <v>124</v>
      </c>
      <c r="C9" s="44" t="s">
        <v>125</v>
      </c>
      <c r="D9" s="185">
        <v>0</v>
      </c>
      <c r="E9" s="186">
        <v>0</v>
      </c>
    </row>
    <row r="10" spans="1:5" s="40" customFormat="1" ht="11.1" customHeight="1"/>
    <row r="11" spans="1:5" s="1" customFormat="1" ht="15" customHeight="1">
      <c r="B11" s="127" t="s">
        <v>126</v>
      </c>
      <c r="C11" s="127"/>
      <c r="D11" s="127"/>
      <c r="E11" s="127"/>
    </row>
    <row r="12" spans="1:5" s="1" customFormat="1" ht="33.75" customHeight="1">
      <c r="A12" s="4"/>
      <c r="B12" s="42" t="s">
        <v>27</v>
      </c>
      <c r="C12" s="42" t="s">
        <v>19</v>
      </c>
      <c r="D12" s="116" t="s">
        <v>493</v>
      </c>
      <c r="E12" s="43" t="s">
        <v>127</v>
      </c>
    </row>
    <row r="13" spans="1:5" s="18" customFormat="1" ht="11.1" customHeight="1">
      <c r="A13" s="19"/>
      <c r="B13" s="20" t="s">
        <v>21</v>
      </c>
      <c r="C13" s="21" t="s">
        <v>22</v>
      </c>
      <c r="D13" s="21" t="s">
        <v>23</v>
      </c>
      <c r="E13" s="21" t="s">
        <v>29</v>
      </c>
    </row>
    <row r="14" spans="1:5" s="25" customFormat="1" ht="30" customHeight="1">
      <c r="A14" s="26"/>
      <c r="B14" s="27" t="s">
        <v>128</v>
      </c>
      <c r="C14" s="28" t="s">
        <v>129</v>
      </c>
      <c r="D14" s="100">
        <f>IF(D15="-",0,D15) + IF(D16="-",0,D16)</f>
        <v>0</v>
      </c>
      <c r="E14" s="187">
        <f>IF(E15="-",0,E15) + IF(E16="-",0,E16)</f>
        <v>0</v>
      </c>
    </row>
    <row r="15" spans="1:5" s="1" customFormat="1" ht="30" customHeight="1">
      <c r="A15" s="30"/>
      <c r="B15" s="31" t="s">
        <v>130</v>
      </c>
      <c r="C15" s="32" t="s">
        <v>131</v>
      </c>
      <c r="D15" s="105">
        <v>0</v>
      </c>
      <c r="E15" s="182">
        <v>0</v>
      </c>
    </row>
    <row r="16" spans="1:5" s="1" customFormat="1" ht="30" customHeight="1">
      <c r="A16" s="30"/>
      <c r="B16" s="31" t="s">
        <v>132</v>
      </c>
      <c r="C16" s="32" t="s">
        <v>133</v>
      </c>
      <c r="D16" s="105">
        <v>0</v>
      </c>
      <c r="E16" s="182">
        <v>0</v>
      </c>
    </row>
    <row r="17" spans="1:5" s="25" customFormat="1" ht="30" customHeight="1">
      <c r="A17" s="26"/>
      <c r="B17" s="27" t="s">
        <v>134</v>
      </c>
      <c r="C17" s="35" t="s">
        <v>135</v>
      </c>
      <c r="D17" s="188">
        <f>IF(D18="-",0,D18) + IF(D19="-",0,D19)</f>
        <v>0</v>
      </c>
      <c r="E17" s="189">
        <f>IF(E18="-",0,E18) + IF(E19="-",0,E19)</f>
        <v>0</v>
      </c>
    </row>
    <row r="18" spans="1:5" s="1" customFormat="1" ht="30" customHeight="1">
      <c r="A18" s="30"/>
      <c r="B18" s="31" t="s">
        <v>130</v>
      </c>
      <c r="C18" s="32" t="s">
        <v>136</v>
      </c>
      <c r="D18" s="105">
        <v>0</v>
      </c>
      <c r="E18" s="182">
        <v>0</v>
      </c>
    </row>
    <row r="19" spans="1:5" s="1" customFormat="1" ht="30" customHeight="1">
      <c r="A19" s="30"/>
      <c r="B19" s="31" t="s">
        <v>132</v>
      </c>
      <c r="C19" s="32" t="s">
        <v>137</v>
      </c>
      <c r="D19" s="105">
        <v>0</v>
      </c>
      <c r="E19" s="182">
        <v>0</v>
      </c>
    </row>
    <row r="20" spans="1:5" s="25" customFormat="1" ht="42" customHeight="1">
      <c r="A20" s="26"/>
      <c r="B20" s="27" t="s">
        <v>138</v>
      </c>
      <c r="C20" s="35" t="s">
        <v>139</v>
      </c>
      <c r="D20" s="188">
        <f>IF(D21="-",0,D21) + IF(D22="-",0,D22)</f>
        <v>0</v>
      </c>
      <c r="E20" s="189">
        <f>IF(E21="-",0,E21) + IF(E22="-",0,E22)</f>
        <v>0</v>
      </c>
    </row>
    <row r="21" spans="1:5" s="1" customFormat="1" ht="30" customHeight="1">
      <c r="A21" s="30"/>
      <c r="B21" s="31" t="s">
        <v>130</v>
      </c>
      <c r="C21" s="32" t="s">
        <v>140</v>
      </c>
      <c r="D21" s="105">
        <v>0</v>
      </c>
      <c r="E21" s="182">
        <v>0</v>
      </c>
    </row>
    <row r="22" spans="1:5" s="1" customFormat="1" ht="30" customHeight="1">
      <c r="A22" s="30"/>
      <c r="B22" s="31" t="s">
        <v>132</v>
      </c>
      <c r="C22" s="32" t="s">
        <v>141</v>
      </c>
      <c r="D22" s="105">
        <v>0</v>
      </c>
      <c r="E22" s="182">
        <v>0</v>
      </c>
    </row>
    <row r="23" spans="1:5" s="25" customFormat="1" ht="42" customHeight="1">
      <c r="A23" s="26"/>
      <c r="B23" s="46" t="s">
        <v>142</v>
      </c>
      <c r="C23" s="35" t="s">
        <v>143</v>
      </c>
      <c r="D23" s="188">
        <f>IF(D24="-",0,D24) + IF(D25="-",0,D25)</f>
        <v>0</v>
      </c>
      <c r="E23" s="189">
        <f>IF(E24="-",0,E24) + IF(E25="-",0,E25)</f>
        <v>0</v>
      </c>
    </row>
    <row r="24" spans="1:5" s="1" customFormat="1" ht="30" customHeight="1">
      <c r="A24" s="30"/>
      <c r="B24" s="47" t="s">
        <v>130</v>
      </c>
      <c r="C24" s="32" t="s">
        <v>144</v>
      </c>
      <c r="D24" s="105">
        <v>0</v>
      </c>
      <c r="E24" s="182">
        <v>0</v>
      </c>
    </row>
    <row r="25" spans="1:5" s="1" customFormat="1" ht="30" customHeight="1">
      <c r="A25" s="30"/>
      <c r="B25" s="47" t="s">
        <v>132</v>
      </c>
      <c r="C25" s="38" t="s">
        <v>145</v>
      </c>
      <c r="D25" s="112">
        <v>0</v>
      </c>
      <c r="E25" s="190">
        <v>0</v>
      </c>
    </row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L14"/>
  <sheetViews>
    <sheetView topLeftCell="A4" workbookViewId="0">
      <selection activeCell="O13" sqref="O13"/>
    </sheetView>
  </sheetViews>
  <sheetFormatPr defaultColWidth="10.5" defaultRowHeight="11.45" customHeight="1"/>
  <cols>
    <col min="1" max="1" width="0.6640625" style="39" customWidth="1"/>
    <col min="2" max="2" width="49" style="39" customWidth="1"/>
    <col min="3" max="3" width="10.5" style="39" customWidth="1"/>
    <col min="4" max="11" width="16.33203125" style="39" customWidth="1"/>
    <col min="12" max="12" width="14" style="39" customWidth="1"/>
  </cols>
  <sheetData>
    <row r="1" spans="1:12" s="40" customFormat="1" ht="11.1" customHeight="1">
      <c r="L1" s="41" t="s">
        <v>146</v>
      </c>
    </row>
    <row r="2" spans="1:12" s="1" customFormat="1" ht="15" customHeight="1">
      <c r="B2" s="127" t="s">
        <v>147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42.95" customHeight="1">
      <c r="A3" s="4"/>
      <c r="B3" s="141" t="s">
        <v>27</v>
      </c>
      <c r="C3" s="141" t="s">
        <v>19</v>
      </c>
      <c r="D3" s="143" t="s">
        <v>494</v>
      </c>
      <c r="E3" s="143"/>
      <c r="F3" s="143" t="s">
        <v>495</v>
      </c>
      <c r="G3" s="143"/>
      <c r="H3" s="143" t="s">
        <v>496</v>
      </c>
      <c r="I3" s="143"/>
      <c r="J3" s="143" t="s">
        <v>497</v>
      </c>
      <c r="K3" s="143"/>
      <c r="L3" s="144" t="s">
        <v>148</v>
      </c>
    </row>
    <row r="4" spans="1:12" s="1" customFormat="1" ht="45.95" customHeight="1">
      <c r="B4" s="142"/>
      <c r="C4" s="142"/>
      <c r="D4" s="43" t="s">
        <v>149</v>
      </c>
      <c r="E4" s="43" t="s">
        <v>150</v>
      </c>
      <c r="F4" s="43" t="s">
        <v>149</v>
      </c>
      <c r="G4" s="43" t="s">
        <v>151</v>
      </c>
      <c r="H4" s="43" t="s">
        <v>149</v>
      </c>
      <c r="I4" s="43" t="s">
        <v>151</v>
      </c>
      <c r="J4" s="43" t="s">
        <v>149</v>
      </c>
      <c r="K4" s="43" t="s">
        <v>151</v>
      </c>
      <c r="L4" s="145"/>
    </row>
    <row r="5" spans="1:12" s="49" customFormat="1" ht="11.1" customHeight="1">
      <c r="A5" s="19"/>
      <c r="B5" s="20" t="s">
        <v>21</v>
      </c>
      <c r="C5" s="21" t="s">
        <v>22</v>
      </c>
      <c r="D5" s="20" t="s">
        <v>23</v>
      </c>
      <c r="E5" s="20" t="s">
        <v>29</v>
      </c>
      <c r="F5" s="20" t="s">
        <v>152</v>
      </c>
      <c r="G5" s="20" t="s">
        <v>153</v>
      </c>
      <c r="H5" s="20" t="s">
        <v>154</v>
      </c>
      <c r="I5" s="20" t="s">
        <v>155</v>
      </c>
      <c r="J5" s="20" t="s">
        <v>156</v>
      </c>
      <c r="K5" s="20" t="s">
        <v>157</v>
      </c>
      <c r="L5" s="20" t="s">
        <v>158</v>
      </c>
    </row>
    <row r="6" spans="1:12" s="25" customFormat="1" ht="45" customHeight="1">
      <c r="A6" s="50"/>
      <c r="B6" s="27" t="s">
        <v>159</v>
      </c>
      <c r="C6" s="28" t="s">
        <v>160</v>
      </c>
      <c r="D6" s="29">
        <f t="shared" ref="D6:I6" si="0">IF(D7="-",0,D7) + IF(D8="-",0,D8) + IF(D9="-",0,D9) + IF(D11="-",0,D11) + IF(D14="-",0,D14)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51">
        <f t="shared" si="0"/>
        <v>0</v>
      </c>
      <c r="I6" s="51">
        <f t="shared" si="0"/>
        <v>0</v>
      </c>
      <c r="J6" s="29">
        <f t="shared" ref="J6:J14" si="1">IF(D6="-",0,D6) + IF(F6="-",0,F6) + IF(H6="-",0,H6)</f>
        <v>0</v>
      </c>
      <c r="K6" s="29">
        <f t="shared" ref="K6:K14" si="2">IF(E6="-",0,E6) + IF(G6="-",0,G6) + IF(I6="-",0,I6)</f>
        <v>0</v>
      </c>
      <c r="L6" s="52">
        <f>IF('Раздел 23-1'!E17="-",0,'Раздел 23-1'!E17)</f>
        <v>1</v>
      </c>
    </row>
    <row r="7" spans="1:12" s="1" customFormat="1" ht="36.950000000000003" customHeight="1">
      <c r="A7" s="53"/>
      <c r="B7" s="31" t="s">
        <v>161</v>
      </c>
      <c r="C7" s="32" t="s">
        <v>162</v>
      </c>
      <c r="D7" s="171">
        <v>0</v>
      </c>
      <c r="E7" s="171">
        <v>0</v>
      </c>
      <c r="F7" s="171">
        <v>0</v>
      </c>
      <c r="G7" s="171">
        <v>0</v>
      </c>
      <c r="H7" s="172">
        <v>0</v>
      </c>
      <c r="I7" s="172">
        <v>0</v>
      </c>
      <c r="J7" s="173">
        <f t="shared" si="1"/>
        <v>0</v>
      </c>
      <c r="K7" s="173">
        <f t="shared" si="2"/>
        <v>0</v>
      </c>
      <c r="L7" s="174">
        <v>1</v>
      </c>
    </row>
    <row r="8" spans="1:12" s="1" customFormat="1" ht="36.950000000000003" customHeight="1">
      <c r="A8" s="53"/>
      <c r="B8" s="31" t="s">
        <v>163</v>
      </c>
      <c r="C8" s="32" t="s">
        <v>164</v>
      </c>
      <c r="D8" s="171">
        <v>0</v>
      </c>
      <c r="E8" s="171">
        <v>0</v>
      </c>
      <c r="F8" s="171">
        <v>0</v>
      </c>
      <c r="G8" s="171">
        <v>0</v>
      </c>
      <c r="H8" s="172">
        <v>0</v>
      </c>
      <c r="I8" s="172">
        <v>0</v>
      </c>
      <c r="J8" s="173">
        <f t="shared" si="1"/>
        <v>0</v>
      </c>
      <c r="K8" s="173">
        <f t="shared" si="2"/>
        <v>0</v>
      </c>
      <c r="L8" s="174" t="s">
        <v>108</v>
      </c>
    </row>
    <row r="9" spans="1:12" s="1" customFormat="1" ht="36.950000000000003" customHeight="1">
      <c r="A9" s="53"/>
      <c r="B9" s="31" t="s">
        <v>165</v>
      </c>
      <c r="C9" s="32" t="s">
        <v>166</v>
      </c>
      <c r="D9" s="171">
        <v>0</v>
      </c>
      <c r="E9" s="171">
        <v>0</v>
      </c>
      <c r="F9" s="171">
        <v>0</v>
      </c>
      <c r="G9" s="171">
        <v>0</v>
      </c>
      <c r="H9" s="172">
        <v>0</v>
      </c>
      <c r="I9" s="172">
        <v>0</v>
      </c>
      <c r="J9" s="173">
        <f t="shared" si="1"/>
        <v>0</v>
      </c>
      <c r="K9" s="173">
        <f t="shared" si="2"/>
        <v>0</v>
      </c>
      <c r="L9" s="174">
        <v>1</v>
      </c>
    </row>
    <row r="10" spans="1:12" s="1" customFormat="1" ht="39.950000000000003" customHeight="1">
      <c r="A10" s="54"/>
      <c r="B10" s="34" t="s">
        <v>167</v>
      </c>
      <c r="C10" s="32" t="s">
        <v>168</v>
      </c>
      <c r="D10" s="171">
        <v>0</v>
      </c>
      <c r="E10" s="171">
        <v>0</v>
      </c>
      <c r="F10" s="171">
        <v>0</v>
      </c>
      <c r="G10" s="171">
        <v>0</v>
      </c>
      <c r="H10" s="172">
        <v>0</v>
      </c>
      <c r="I10" s="172">
        <v>0</v>
      </c>
      <c r="J10" s="175">
        <f t="shared" si="1"/>
        <v>0</v>
      </c>
      <c r="K10" s="175">
        <f t="shared" si="2"/>
        <v>0</v>
      </c>
      <c r="L10" s="174" t="s">
        <v>108</v>
      </c>
    </row>
    <row r="11" spans="1:12" s="1" customFormat="1" ht="36.950000000000003" customHeight="1">
      <c r="A11" s="53"/>
      <c r="B11" s="31" t="s">
        <v>169</v>
      </c>
      <c r="C11" s="32" t="s">
        <v>170</v>
      </c>
      <c r="D11" s="171">
        <v>0</v>
      </c>
      <c r="E11" s="171">
        <v>0</v>
      </c>
      <c r="F11" s="171">
        <v>0</v>
      </c>
      <c r="G11" s="171">
        <v>0</v>
      </c>
      <c r="H11" s="172">
        <v>0</v>
      </c>
      <c r="I11" s="172">
        <v>0</v>
      </c>
      <c r="J11" s="175">
        <f t="shared" si="1"/>
        <v>0</v>
      </c>
      <c r="K11" s="175">
        <f t="shared" si="2"/>
        <v>0</v>
      </c>
      <c r="L11" s="174">
        <v>1</v>
      </c>
    </row>
    <row r="12" spans="1:12" s="39" customFormat="1" ht="46.5" customHeight="1">
      <c r="B12" s="34" t="s">
        <v>171</v>
      </c>
      <c r="C12" s="32" t="s">
        <v>172</v>
      </c>
      <c r="D12" s="171">
        <v>0</v>
      </c>
      <c r="E12" s="171">
        <v>0</v>
      </c>
      <c r="F12" s="171">
        <v>0</v>
      </c>
      <c r="G12" s="171">
        <v>0</v>
      </c>
      <c r="H12" s="172">
        <v>0</v>
      </c>
      <c r="I12" s="172">
        <v>0</v>
      </c>
      <c r="J12" s="175">
        <f t="shared" si="1"/>
        <v>0</v>
      </c>
      <c r="K12" s="175">
        <f t="shared" si="2"/>
        <v>0</v>
      </c>
      <c r="L12" s="174">
        <v>1</v>
      </c>
    </row>
    <row r="13" spans="1:12" s="39" customFormat="1" ht="42" customHeight="1">
      <c r="B13" s="34" t="s">
        <v>173</v>
      </c>
      <c r="C13" s="32" t="s">
        <v>174</v>
      </c>
      <c r="D13" s="171">
        <v>0</v>
      </c>
      <c r="E13" s="171">
        <v>0</v>
      </c>
      <c r="F13" s="171">
        <v>0</v>
      </c>
      <c r="G13" s="171">
        <v>0</v>
      </c>
      <c r="H13" s="172">
        <v>0</v>
      </c>
      <c r="I13" s="172">
        <v>0</v>
      </c>
      <c r="J13" s="175">
        <f t="shared" si="1"/>
        <v>0</v>
      </c>
      <c r="K13" s="175">
        <f t="shared" si="2"/>
        <v>0</v>
      </c>
      <c r="L13" s="174" t="s">
        <v>108</v>
      </c>
    </row>
    <row r="14" spans="1:12" s="39" customFormat="1" ht="36.950000000000003" customHeight="1">
      <c r="B14" s="31" t="s">
        <v>175</v>
      </c>
      <c r="C14" s="38" t="s">
        <v>176</v>
      </c>
      <c r="D14" s="176">
        <v>0</v>
      </c>
      <c r="E14" s="176">
        <v>0</v>
      </c>
      <c r="F14" s="176">
        <v>0</v>
      </c>
      <c r="G14" s="176">
        <v>0</v>
      </c>
      <c r="H14" s="177">
        <v>0</v>
      </c>
      <c r="I14" s="177">
        <v>0</v>
      </c>
      <c r="J14" s="178">
        <f t="shared" si="1"/>
        <v>0</v>
      </c>
      <c r="K14" s="178">
        <f t="shared" si="2"/>
        <v>0</v>
      </c>
      <c r="L14" s="179" t="s">
        <v>108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19685039370078741" right="0.19685039370078741" top="0.39370078740157483" bottom="0.39370078740157483" header="0" footer="0"/>
  <pageSetup scale="83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81"/>
  <sheetViews>
    <sheetView topLeftCell="A55" workbookViewId="0">
      <selection activeCell="O79" sqref="O79"/>
    </sheetView>
  </sheetViews>
  <sheetFormatPr defaultColWidth="10.5" defaultRowHeight="11.45" customHeight="1"/>
  <cols>
    <col min="1" max="1" width="0.6640625" style="39" customWidth="1"/>
    <col min="2" max="2" width="49" style="39" customWidth="1"/>
    <col min="3" max="3" width="10.5" style="39" customWidth="1"/>
    <col min="4" max="18" width="14" style="39" customWidth="1"/>
  </cols>
  <sheetData>
    <row r="1" spans="1:18" s="40" customFormat="1" ht="11.1" customHeight="1">
      <c r="R1" s="41" t="s">
        <v>177</v>
      </c>
    </row>
    <row r="2" spans="1:18" s="1" customFormat="1" ht="15" customHeight="1">
      <c r="B2" s="149" t="s">
        <v>178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8" s="1" customFormat="1" ht="87.95" customHeight="1">
      <c r="A3" s="55"/>
      <c r="B3" s="43" t="s">
        <v>27</v>
      </c>
      <c r="C3" s="43" t="s">
        <v>19</v>
      </c>
      <c r="D3" s="43" t="s">
        <v>179</v>
      </c>
      <c r="E3" s="43" t="s">
        <v>180</v>
      </c>
      <c r="F3" s="43" t="s">
        <v>181</v>
      </c>
      <c r="G3" s="43" t="s">
        <v>182</v>
      </c>
      <c r="H3" s="43" t="s">
        <v>183</v>
      </c>
      <c r="I3" s="116" t="s">
        <v>498</v>
      </c>
      <c r="J3" s="56" t="s">
        <v>184</v>
      </c>
      <c r="K3" s="57" t="s">
        <v>499</v>
      </c>
      <c r="L3" s="116" t="s">
        <v>500</v>
      </c>
      <c r="M3" s="43" t="s">
        <v>185</v>
      </c>
      <c r="N3" s="43" t="s">
        <v>186</v>
      </c>
      <c r="O3" s="58" t="s">
        <v>501</v>
      </c>
      <c r="P3" s="56" t="s">
        <v>187</v>
      </c>
      <c r="Q3" s="43" t="s">
        <v>188</v>
      </c>
    </row>
    <row r="4" spans="1:18" s="49" customFormat="1" ht="11.1" customHeight="1">
      <c r="A4" s="19"/>
      <c r="B4" s="20" t="s">
        <v>21</v>
      </c>
      <c r="C4" s="20" t="s">
        <v>22</v>
      </c>
      <c r="D4" s="20" t="s">
        <v>23</v>
      </c>
      <c r="E4" s="20" t="s">
        <v>29</v>
      </c>
      <c r="F4" s="20" t="s">
        <v>189</v>
      </c>
      <c r="G4" s="20" t="s">
        <v>152</v>
      </c>
      <c r="H4" s="20" t="s">
        <v>153</v>
      </c>
      <c r="I4" s="20" t="s">
        <v>154</v>
      </c>
      <c r="J4" s="20" t="s">
        <v>155</v>
      </c>
      <c r="K4" s="59" t="s">
        <v>156</v>
      </c>
      <c r="L4" s="59" t="s">
        <v>157</v>
      </c>
      <c r="M4" s="59" t="s">
        <v>158</v>
      </c>
      <c r="N4" s="59" t="s">
        <v>7</v>
      </c>
      <c r="O4" s="59" t="s">
        <v>190</v>
      </c>
      <c r="P4" s="59" t="s">
        <v>191</v>
      </c>
      <c r="Q4" s="59" t="s">
        <v>192</v>
      </c>
    </row>
    <row r="5" spans="1:18" s="25" customFormat="1" ht="63" customHeight="1">
      <c r="A5" s="26"/>
      <c r="B5" s="27" t="s">
        <v>193</v>
      </c>
      <c r="C5" s="60" t="s">
        <v>194</v>
      </c>
      <c r="D5" s="98" t="s">
        <v>195</v>
      </c>
      <c r="E5" s="99">
        <f>IF(E6="-",0,E6)+IF(E11="-",0,E11)+IF(E12="-",0,E12)+IF(E13="-",0,E13)+IF(E15="-",0,E15)+IF(E16="-",0,E16)/10000+IF(E17="-",0,E17)+IF(E19="-",0,E19)+IF(E21="-",0,E21)+IF(E23="-",0,E23)+IF(E25="-",0,E25)</f>
        <v>0</v>
      </c>
      <c r="F5" s="99">
        <f>IF(F6="-",0,F6)+IF(F11="-",0,F11)+IF(F12="-",0,F12)+IF(F13="-",0,F13)+IF(F15="-",0,F15)+IF(F16="-",0,F16)/10000+IF(F17="-",0,F17)+IF(F19="-",0,F19)+IF(F21="-",0,F21)+IF(F23="-",0,F23)+IF(F25="-",0,F25)</f>
        <v>0</v>
      </c>
      <c r="G5" s="99">
        <f>IF(G6="-",0,G6)+IF(G11="-",0,G11)+IF(G12="-",0,G12)+IF(G13="-",0,G13)+IF(G15="-",0,G15)+IF(G16="-",0,G16)/10000+IF(G17="-",0,G17)+IF(G19="-",0,G19)+IF(G21="-",0,G21)+IF(G23="-",0,G23)+IF(G25="-",0,G25)</f>
        <v>0</v>
      </c>
      <c r="H5" s="99">
        <f>IF(H6="-",0,H6) + IF(H11="-",0,H11) + IF(H12="-",0,H12) + IF(H13="-",0,H13) + IF(H15="-",0,H15) + IF(H16="-",0,H16) + IF(H17="-",0,H17) + IF(H19="-",0,H19) + IF(H21="-",0,H21) + IF(H23="-",0,H23) + IF(H25="-",0,H25)</f>
        <v>0</v>
      </c>
      <c r="I5" s="99">
        <f>IF(I6="-",0,I6) + IF(I11="-",0,I11) + IF(I12="-",0,I12) + IF(I13="-",0,I13) + IF(I15="-",0,I15) + IF(I16="-",0,I16) + IF(I17="-",0,I17) + IF(I19="-",0,I19) + IF(I21="-",0,I21) + IF(I23="-",0,I23) + IF(I25="-",0,I25)</f>
        <v>0</v>
      </c>
      <c r="J5" s="98" t="s">
        <v>196</v>
      </c>
      <c r="K5" s="99">
        <f>IF(K6="-",0,K6) + IF(K11="-",0,K11) + IF(K12="-",0,K12) + IF(K13="-",0,K13) + IF(K15="-",0,K15) + IF(K16="-",0,K16) + IF(K17="-",0,K17) + IF(K19="-",0,K19) + IF(K21="-",0,K21) + IF(K23="-",0,K23) + IF(K25="-",0,K25)</f>
        <v>0</v>
      </c>
      <c r="L5" s="99">
        <f>IF(L6="-",0,L6) + IF(L11="-",0,L11) + IF(L12="-",0,L12) + IF(L13="-",0,L13) + IF(L15="-",0,L15) + IF(L16="-",0,L16) + IF(L17="-",0,L17) + IF(L19="-",0,L19) + IF(L21="-",0,L21) + IF(L23="-",0,L23) + IF(L25="-",0,L25)</f>
        <v>0</v>
      </c>
      <c r="M5" s="100">
        <f>IF(M6="-",0,M6) + IF(M11="-",0,M11) + IF(M12="-",0,M12) + IF(M13="-",0,M13) + IF(M15="-",0,M15) + IF(M16="-",0,M16) + IF(M17="-",0,M17) + IF(M19="-",0,M19) + IF(M21="-",0,M21) + IF(M23="-",0,M23) + IF(M25="-",0,M25)</f>
        <v>0</v>
      </c>
      <c r="N5" s="98" t="s">
        <v>196</v>
      </c>
      <c r="O5" s="99">
        <f>IF(O6="-",0,O6) + IF(O11="-",0,O11) + IF(O12="-",0,O12) + IF(O13="-",0,O13) + IF(O15="-",0,O15) + IF(O16="-",0,O16) + IF(O17="-",0,O17) + IF(O19="-",0,O19) + IF(O21="-",0,O21) + IF(O23="-",0,O23) + IF(O25="-",0,O25)</f>
        <v>0</v>
      </c>
      <c r="P5" s="99">
        <f>IF(P6="-",0,P6) + IF(P11="-",0,P11) + IF(P12="-",0,P12) + IF(P13="-",0,P13) + IF(P15="-",0,P15) + IF(P16="-",0,P16) + IF(P17="-",0,P17) + IF(P19="-",0,P19) + IF(P21="-",0,P21) + IF(P23="-",0,P23) + IF(P25="-",0,P25)</f>
        <v>0</v>
      </c>
      <c r="Q5" s="101">
        <f>IF(Q6="-",0,Q6) + IF(Q11="-",0,Q11) + IF(Q12="-",0,Q12) + IF(Q13="-",0,Q13) + IF(Q15="-",0,Q15) + IF(Q16="-",0,Q16) + IF(Q17="-",0,Q17) + IF(Q19="-",0,Q19) + IF(Q21="-",0,Q21) + IF(Q23="-",0,Q23) + IF(Q25="-",0,Q25)</f>
        <v>0</v>
      </c>
    </row>
    <row r="6" spans="1:18" s="1" customFormat="1" ht="26.1" customHeight="1">
      <c r="A6" s="14"/>
      <c r="B6" s="22" t="s">
        <v>197</v>
      </c>
      <c r="C6" s="62" t="s">
        <v>198</v>
      </c>
      <c r="D6" s="102" t="s">
        <v>195</v>
      </c>
      <c r="E6" s="103"/>
      <c r="F6" s="103"/>
      <c r="G6" s="103"/>
      <c r="H6" s="103"/>
      <c r="I6" s="103"/>
      <c r="J6" s="104">
        <f t="shared" ref="J6:J15" si="0">IF((IF(G6="-",0,G6))=0,0,(IF(I6="-",0,I6))/(IF(G6="-",0,G6)))</f>
        <v>0</v>
      </c>
      <c r="K6" s="103" t="s">
        <v>108</v>
      </c>
      <c r="L6" s="103"/>
      <c r="M6" s="105"/>
      <c r="N6" s="104">
        <f t="shared" ref="N6:N28" si="1">IF((IF(L6="-",0,L6))=0,0,(IF((M6 * 1000)="-",0,(M6 * 1000)))/(IF(L6="-",0,L6)))</f>
        <v>0</v>
      </c>
      <c r="O6" s="103" t="s">
        <v>108</v>
      </c>
      <c r="P6" s="103" t="s">
        <v>108</v>
      </c>
      <c r="Q6" s="106">
        <f t="shared" ref="Q6:Q28" si="2">IF(H6="-",0,H6)+IF(I6="-",0,I6)+IF(K6="-",0,K6)-IF(L6="-",0,L6)-IF(O6="-",0,O6)-IF(P6="-",0,P6)</f>
        <v>0</v>
      </c>
    </row>
    <row r="7" spans="1:18" s="1" customFormat="1" ht="26.1" customHeight="1">
      <c r="A7" s="30"/>
      <c r="B7" s="31" t="s">
        <v>199</v>
      </c>
      <c r="C7" s="62" t="s">
        <v>200</v>
      </c>
      <c r="D7" s="102" t="s">
        <v>195</v>
      </c>
      <c r="E7" s="103"/>
      <c r="F7" s="103"/>
      <c r="G7" s="103"/>
      <c r="H7" s="103"/>
      <c r="I7" s="103"/>
      <c r="J7" s="104">
        <f t="shared" si="0"/>
        <v>0</v>
      </c>
      <c r="K7" s="103" t="s">
        <v>108</v>
      </c>
      <c r="L7" s="103"/>
      <c r="M7" s="105"/>
      <c r="N7" s="104">
        <f t="shared" si="1"/>
        <v>0</v>
      </c>
      <c r="O7" s="103" t="s">
        <v>108</v>
      </c>
      <c r="P7" s="103" t="s">
        <v>108</v>
      </c>
      <c r="Q7" s="106">
        <f t="shared" si="2"/>
        <v>0</v>
      </c>
    </row>
    <row r="8" spans="1:18" s="1" customFormat="1" ht="12.95" customHeight="1">
      <c r="A8" s="30"/>
      <c r="B8" s="34" t="s">
        <v>201</v>
      </c>
      <c r="C8" s="62" t="s">
        <v>202</v>
      </c>
      <c r="D8" s="102" t="s">
        <v>195</v>
      </c>
      <c r="E8" s="103"/>
      <c r="F8" s="103"/>
      <c r="G8" s="103"/>
      <c r="H8" s="103"/>
      <c r="I8" s="103"/>
      <c r="J8" s="104">
        <f t="shared" si="0"/>
        <v>0</v>
      </c>
      <c r="K8" s="103" t="s">
        <v>108</v>
      </c>
      <c r="L8" s="103"/>
      <c r="M8" s="105"/>
      <c r="N8" s="104">
        <f t="shared" si="1"/>
        <v>0</v>
      </c>
      <c r="O8" s="103" t="s">
        <v>108</v>
      </c>
      <c r="P8" s="103" t="s">
        <v>108</v>
      </c>
      <c r="Q8" s="106">
        <f t="shared" si="2"/>
        <v>0</v>
      </c>
    </row>
    <row r="9" spans="1:18" s="1" customFormat="1" ht="17.25" customHeight="1">
      <c r="A9" s="30"/>
      <c r="B9" s="31" t="s">
        <v>203</v>
      </c>
      <c r="C9" s="62" t="s">
        <v>204</v>
      </c>
      <c r="D9" s="102" t="s">
        <v>195</v>
      </c>
      <c r="E9" s="103"/>
      <c r="F9" s="103"/>
      <c r="G9" s="103"/>
      <c r="H9" s="103"/>
      <c r="I9" s="103"/>
      <c r="J9" s="104">
        <f t="shared" si="0"/>
        <v>0</v>
      </c>
      <c r="K9" s="103" t="s">
        <v>108</v>
      </c>
      <c r="L9" s="103"/>
      <c r="M9" s="105"/>
      <c r="N9" s="104">
        <f t="shared" si="1"/>
        <v>0</v>
      </c>
      <c r="O9" s="103" t="s">
        <v>108</v>
      </c>
      <c r="P9" s="103" t="s">
        <v>108</v>
      </c>
      <c r="Q9" s="106">
        <f t="shared" si="2"/>
        <v>0</v>
      </c>
    </row>
    <row r="10" spans="1:18" s="1" customFormat="1" ht="12.95" customHeight="1">
      <c r="A10" s="30"/>
      <c r="B10" s="31" t="s">
        <v>205</v>
      </c>
      <c r="C10" s="62" t="s">
        <v>206</v>
      </c>
      <c r="D10" s="102" t="s">
        <v>195</v>
      </c>
      <c r="E10" s="103"/>
      <c r="F10" s="103"/>
      <c r="G10" s="103"/>
      <c r="H10" s="103"/>
      <c r="I10" s="103"/>
      <c r="J10" s="104">
        <f t="shared" si="0"/>
        <v>0</v>
      </c>
      <c r="K10" s="103" t="s">
        <v>108</v>
      </c>
      <c r="L10" s="103"/>
      <c r="M10" s="105"/>
      <c r="N10" s="104">
        <f t="shared" si="1"/>
        <v>0</v>
      </c>
      <c r="O10" s="103" t="s">
        <v>108</v>
      </c>
      <c r="P10" s="103" t="s">
        <v>108</v>
      </c>
      <c r="Q10" s="106">
        <f t="shared" si="2"/>
        <v>0</v>
      </c>
    </row>
    <row r="11" spans="1:18" s="1" customFormat="1" ht="12.95" customHeight="1">
      <c r="A11" s="14"/>
      <c r="B11" s="22" t="s">
        <v>207</v>
      </c>
      <c r="C11" s="62" t="s">
        <v>208</v>
      </c>
      <c r="D11" s="102" t="s">
        <v>195</v>
      </c>
      <c r="E11" s="103"/>
      <c r="F11" s="103"/>
      <c r="G11" s="103"/>
      <c r="H11" s="103"/>
      <c r="I11" s="103"/>
      <c r="J11" s="104">
        <f t="shared" si="0"/>
        <v>0</v>
      </c>
      <c r="K11" s="103" t="s">
        <v>108</v>
      </c>
      <c r="L11" s="103"/>
      <c r="M11" s="105"/>
      <c r="N11" s="104">
        <f t="shared" si="1"/>
        <v>0</v>
      </c>
      <c r="O11" s="103" t="s">
        <v>108</v>
      </c>
      <c r="P11" s="103" t="s">
        <v>108</v>
      </c>
      <c r="Q11" s="106">
        <f t="shared" si="2"/>
        <v>0</v>
      </c>
    </row>
    <row r="12" spans="1:18" s="1" customFormat="1" ht="12.95" customHeight="1">
      <c r="A12" s="14"/>
      <c r="B12" s="22" t="s">
        <v>209</v>
      </c>
      <c r="C12" s="62" t="s">
        <v>210</v>
      </c>
      <c r="D12" s="102" t="s">
        <v>195</v>
      </c>
      <c r="E12" s="103"/>
      <c r="F12" s="103"/>
      <c r="G12" s="103"/>
      <c r="H12" s="103"/>
      <c r="I12" s="103"/>
      <c r="J12" s="104">
        <f t="shared" si="0"/>
        <v>0</v>
      </c>
      <c r="K12" s="103" t="s">
        <v>108</v>
      </c>
      <c r="L12" s="103"/>
      <c r="M12" s="105"/>
      <c r="N12" s="104">
        <f t="shared" si="1"/>
        <v>0</v>
      </c>
      <c r="O12" s="103" t="s">
        <v>108</v>
      </c>
      <c r="P12" s="103" t="s">
        <v>108</v>
      </c>
      <c r="Q12" s="106">
        <f t="shared" si="2"/>
        <v>0</v>
      </c>
    </row>
    <row r="13" spans="1:18" s="1" customFormat="1" ht="15.75" customHeight="1">
      <c r="A13" s="14"/>
      <c r="B13" s="22" t="s">
        <v>211</v>
      </c>
      <c r="C13" s="62" t="s">
        <v>212</v>
      </c>
      <c r="D13" s="102" t="s">
        <v>195</v>
      </c>
      <c r="E13" s="103"/>
      <c r="F13" s="103"/>
      <c r="G13" s="103"/>
      <c r="H13" s="103"/>
      <c r="I13" s="103"/>
      <c r="J13" s="104">
        <f t="shared" si="0"/>
        <v>0</v>
      </c>
      <c r="K13" s="103" t="s">
        <v>108</v>
      </c>
      <c r="L13" s="103"/>
      <c r="M13" s="105"/>
      <c r="N13" s="104">
        <f t="shared" si="1"/>
        <v>0</v>
      </c>
      <c r="O13" s="103" t="s">
        <v>108</v>
      </c>
      <c r="P13" s="103" t="s">
        <v>108</v>
      </c>
      <c r="Q13" s="106">
        <f t="shared" si="2"/>
        <v>0</v>
      </c>
    </row>
    <row r="14" spans="1:18" s="1" customFormat="1" ht="12.95" customHeight="1">
      <c r="A14" s="14"/>
      <c r="B14" s="31" t="s">
        <v>213</v>
      </c>
      <c r="C14" s="62" t="s">
        <v>214</v>
      </c>
      <c r="D14" s="102" t="s">
        <v>195</v>
      </c>
      <c r="E14" s="103" t="s">
        <v>108</v>
      </c>
      <c r="F14" s="103" t="s">
        <v>108</v>
      </c>
      <c r="G14" s="103" t="s">
        <v>108</v>
      </c>
      <c r="H14" s="103" t="s">
        <v>108</v>
      </c>
      <c r="I14" s="103" t="s">
        <v>108</v>
      </c>
      <c r="J14" s="104">
        <f t="shared" si="0"/>
        <v>0</v>
      </c>
      <c r="K14" s="103" t="s">
        <v>108</v>
      </c>
      <c r="L14" s="103"/>
      <c r="M14" s="105"/>
      <c r="N14" s="104">
        <f t="shared" si="1"/>
        <v>0</v>
      </c>
      <c r="O14" s="103" t="s">
        <v>108</v>
      </c>
      <c r="P14" s="103" t="s">
        <v>108</v>
      </c>
      <c r="Q14" s="106">
        <f t="shared" si="2"/>
        <v>0</v>
      </c>
    </row>
    <row r="15" spans="1:18" s="1" customFormat="1" ht="12.95" customHeight="1">
      <c r="A15" s="14"/>
      <c r="B15" s="22" t="s">
        <v>215</v>
      </c>
      <c r="C15" s="62" t="s">
        <v>216</v>
      </c>
      <c r="D15" s="102" t="s">
        <v>195</v>
      </c>
      <c r="E15" s="103" t="s">
        <v>108</v>
      </c>
      <c r="F15" s="103" t="s">
        <v>108</v>
      </c>
      <c r="G15" s="103" t="s">
        <v>108</v>
      </c>
      <c r="H15" s="103" t="s">
        <v>108</v>
      </c>
      <c r="I15" s="103" t="s">
        <v>108</v>
      </c>
      <c r="J15" s="104">
        <f t="shared" si="0"/>
        <v>0</v>
      </c>
      <c r="K15" s="103" t="s">
        <v>108</v>
      </c>
      <c r="L15" s="103" t="s">
        <v>108</v>
      </c>
      <c r="M15" s="105">
        <v>0</v>
      </c>
      <c r="N15" s="104">
        <f t="shared" si="1"/>
        <v>0</v>
      </c>
      <c r="O15" s="103" t="s">
        <v>108</v>
      </c>
      <c r="P15" s="103" t="s">
        <v>108</v>
      </c>
      <c r="Q15" s="106">
        <f t="shared" si="2"/>
        <v>0</v>
      </c>
    </row>
    <row r="16" spans="1:18" s="1" customFormat="1" ht="38.1" customHeight="1">
      <c r="A16" s="14"/>
      <c r="B16" s="22" t="s">
        <v>217</v>
      </c>
      <c r="C16" s="62" t="s">
        <v>218</v>
      </c>
      <c r="D16" s="102" t="s">
        <v>195</v>
      </c>
      <c r="E16" s="103" t="s">
        <v>108</v>
      </c>
      <c r="F16" s="103" t="s">
        <v>108</v>
      </c>
      <c r="G16" s="103" t="s">
        <v>108</v>
      </c>
      <c r="H16" s="103" t="s">
        <v>108</v>
      </c>
      <c r="I16" s="103" t="s">
        <v>108</v>
      </c>
      <c r="J16" s="104">
        <f>(IF((IF(G16="-",0,G16))=0,0,(IF(I16="-",0,I16))/(IF(G16="-",0,G16))))*100</f>
        <v>0</v>
      </c>
      <c r="K16" s="103" t="s">
        <v>108</v>
      </c>
      <c r="L16" s="103" t="s">
        <v>108</v>
      </c>
      <c r="M16" s="105">
        <v>0</v>
      </c>
      <c r="N16" s="104">
        <f t="shared" si="1"/>
        <v>0</v>
      </c>
      <c r="O16" s="103" t="s">
        <v>108</v>
      </c>
      <c r="P16" s="103" t="s">
        <v>108</v>
      </c>
      <c r="Q16" s="106">
        <f t="shared" si="2"/>
        <v>0</v>
      </c>
    </row>
    <row r="17" spans="1:18" s="1" customFormat="1" ht="12.95" customHeight="1">
      <c r="A17" s="14"/>
      <c r="B17" s="22" t="s">
        <v>219</v>
      </c>
      <c r="C17" s="62" t="s">
        <v>220</v>
      </c>
      <c r="D17" s="102" t="s">
        <v>195</v>
      </c>
      <c r="E17" s="103" t="s">
        <v>108</v>
      </c>
      <c r="F17" s="103" t="s">
        <v>108</v>
      </c>
      <c r="G17" s="103" t="s">
        <v>108</v>
      </c>
      <c r="H17" s="103" t="s">
        <v>108</v>
      </c>
      <c r="I17" s="103" t="s">
        <v>108</v>
      </c>
      <c r="J17" s="104">
        <f t="shared" ref="J17:J22" si="3">IF((IF(G17="-",0,G17))=0,0,(IF(I17="-",0,I17))/(IF(G17="-",0,G17)))</f>
        <v>0</v>
      </c>
      <c r="K17" s="103" t="s">
        <v>108</v>
      </c>
      <c r="L17" s="103" t="s">
        <v>108</v>
      </c>
      <c r="M17" s="105">
        <v>0</v>
      </c>
      <c r="N17" s="104">
        <f t="shared" si="1"/>
        <v>0</v>
      </c>
      <c r="O17" s="103" t="s">
        <v>108</v>
      </c>
      <c r="P17" s="103" t="s">
        <v>108</v>
      </c>
      <c r="Q17" s="106">
        <f t="shared" si="2"/>
        <v>0</v>
      </c>
    </row>
    <row r="18" spans="1:18" s="1" customFormat="1" ht="12.95" customHeight="1">
      <c r="A18" s="14"/>
      <c r="B18" s="31" t="s">
        <v>221</v>
      </c>
      <c r="C18" s="62" t="s">
        <v>222</v>
      </c>
      <c r="D18" s="102" t="s">
        <v>195</v>
      </c>
      <c r="E18" s="103" t="s">
        <v>108</v>
      </c>
      <c r="F18" s="103" t="s">
        <v>108</v>
      </c>
      <c r="G18" s="103" t="s">
        <v>108</v>
      </c>
      <c r="H18" s="103" t="s">
        <v>108</v>
      </c>
      <c r="I18" s="103" t="s">
        <v>108</v>
      </c>
      <c r="J18" s="104">
        <f t="shared" si="3"/>
        <v>0</v>
      </c>
      <c r="K18" s="103" t="s">
        <v>108</v>
      </c>
      <c r="L18" s="103" t="s">
        <v>108</v>
      </c>
      <c r="M18" s="105">
        <v>0</v>
      </c>
      <c r="N18" s="104">
        <f t="shared" si="1"/>
        <v>0</v>
      </c>
      <c r="O18" s="103" t="s">
        <v>108</v>
      </c>
      <c r="P18" s="103" t="s">
        <v>108</v>
      </c>
      <c r="Q18" s="106">
        <f t="shared" si="2"/>
        <v>0</v>
      </c>
    </row>
    <row r="19" spans="1:18" s="1" customFormat="1" ht="12.95" customHeight="1">
      <c r="A19" s="14"/>
      <c r="B19" s="22" t="s">
        <v>223</v>
      </c>
      <c r="C19" s="62" t="s">
        <v>224</v>
      </c>
      <c r="D19" s="102" t="s">
        <v>195</v>
      </c>
      <c r="E19" s="103" t="s">
        <v>108</v>
      </c>
      <c r="F19" s="103" t="s">
        <v>108</v>
      </c>
      <c r="G19" s="103" t="s">
        <v>108</v>
      </c>
      <c r="H19" s="103" t="s">
        <v>108</v>
      </c>
      <c r="I19" s="103" t="s">
        <v>108</v>
      </c>
      <c r="J19" s="104">
        <f t="shared" si="3"/>
        <v>0</v>
      </c>
      <c r="K19" s="103" t="s">
        <v>108</v>
      </c>
      <c r="L19" s="103" t="s">
        <v>108</v>
      </c>
      <c r="M19" s="105">
        <v>0</v>
      </c>
      <c r="N19" s="104">
        <f t="shared" si="1"/>
        <v>0</v>
      </c>
      <c r="O19" s="103" t="s">
        <v>108</v>
      </c>
      <c r="P19" s="103" t="s">
        <v>108</v>
      </c>
      <c r="Q19" s="106">
        <f t="shared" si="2"/>
        <v>0</v>
      </c>
    </row>
    <row r="20" spans="1:18" s="1" customFormat="1" ht="12.95" customHeight="1">
      <c r="A20" s="14"/>
      <c r="B20" s="31" t="s">
        <v>225</v>
      </c>
      <c r="C20" s="62" t="s">
        <v>226</v>
      </c>
      <c r="D20" s="102" t="s">
        <v>195</v>
      </c>
      <c r="E20" s="103" t="s">
        <v>108</v>
      </c>
      <c r="F20" s="103" t="s">
        <v>108</v>
      </c>
      <c r="G20" s="103" t="s">
        <v>108</v>
      </c>
      <c r="H20" s="103" t="s">
        <v>108</v>
      </c>
      <c r="I20" s="103" t="s">
        <v>108</v>
      </c>
      <c r="J20" s="104">
        <f t="shared" si="3"/>
        <v>0</v>
      </c>
      <c r="K20" s="103" t="s">
        <v>108</v>
      </c>
      <c r="L20" s="103" t="s">
        <v>108</v>
      </c>
      <c r="M20" s="105">
        <v>0</v>
      </c>
      <c r="N20" s="104">
        <f t="shared" si="1"/>
        <v>0</v>
      </c>
      <c r="O20" s="103" t="s">
        <v>108</v>
      </c>
      <c r="P20" s="103" t="s">
        <v>108</v>
      </c>
      <c r="Q20" s="106">
        <f t="shared" si="2"/>
        <v>0</v>
      </c>
    </row>
    <row r="21" spans="1:18" s="1" customFormat="1" ht="26.1" customHeight="1">
      <c r="A21" s="14"/>
      <c r="B21" s="22" t="s">
        <v>227</v>
      </c>
      <c r="C21" s="62" t="s">
        <v>228</v>
      </c>
      <c r="D21" s="102" t="s">
        <v>195</v>
      </c>
      <c r="E21" s="103"/>
      <c r="F21" s="103"/>
      <c r="G21" s="103"/>
      <c r="H21" s="103"/>
      <c r="I21" s="103"/>
      <c r="J21" s="104">
        <f t="shared" si="3"/>
        <v>0</v>
      </c>
      <c r="K21" s="103"/>
      <c r="L21" s="103"/>
      <c r="M21" s="105"/>
      <c r="N21" s="104">
        <f t="shared" si="1"/>
        <v>0</v>
      </c>
      <c r="O21" s="103" t="s">
        <v>108</v>
      </c>
      <c r="P21" s="103" t="s">
        <v>108</v>
      </c>
      <c r="Q21" s="106">
        <f t="shared" si="2"/>
        <v>0</v>
      </c>
    </row>
    <row r="22" spans="1:18" s="1" customFormat="1" ht="12.95" customHeight="1">
      <c r="A22" s="14"/>
      <c r="B22" s="63" t="s">
        <v>229</v>
      </c>
      <c r="C22" s="62" t="s">
        <v>230</v>
      </c>
      <c r="D22" s="102" t="s">
        <v>195</v>
      </c>
      <c r="E22" s="103" t="s">
        <v>108</v>
      </c>
      <c r="F22" s="103" t="s">
        <v>108</v>
      </c>
      <c r="G22" s="103" t="s">
        <v>108</v>
      </c>
      <c r="H22" s="103" t="s">
        <v>108</v>
      </c>
      <c r="I22" s="103" t="s">
        <v>108</v>
      </c>
      <c r="J22" s="104">
        <f t="shared" si="3"/>
        <v>0</v>
      </c>
      <c r="K22" s="103" t="s">
        <v>108</v>
      </c>
      <c r="L22" s="103" t="s">
        <v>108</v>
      </c>
      <c r="M22" s="105">
        <v>0</v>
      </c>
      <c r="N22" s="104">
        <f t="shared" si="1"/>
        <v>0</v>
      </c>
      <c r="O22" s="103" t="s">
        <v>108</v>
      </c>
      <c r="P22" s="103" t="s">
        <v>108</v>
      </c>
      <c r="Q22" s="106">
        <f t="shared" si="2"/>
        <v>0</v>
      </c>
    </row>
    <row r="23" spans="1:18" s="1" customFormat="1" ht="12.95" customHeight="1">
      <c r="A23" s="14"/>
      <c r="B23" s="22" t="s">
        <v>231</v>
      </c>
      <c r="C23" s="62" t="s">
        <v>232</v>
      </c>
      <c r="D23" s="102" t="s">
        <v>195</v>
      </c>
      <c r="E23" s="107">
        <v>0</v>
      </c>
      <c r="F23" s="107">
        <v>0</v>
      </c>
      <c r="G23" s="103" t="s">
        <v>108</v>
      </c>
      <c r="H23" s="103" t="s">
        <v>108</v>
      </c>
      <c r="I23" s="103" t="s">
        <v>108</v>
      </c>
      <c r="J23" s="102" t="s">
        <v>196</v>
      </c>
      <c r="K23" s="103" t="s">
        <v>108</v>
      </c>
      <c r="L23" s="103" t="s">
        <v>108</v>
      </c>
      <c r="M23" s="105">
        <v>0</v>
      </c>
      <c r="N23" s="104">
        <f t="shared" si="1"/>
        <v>0</v>
      </c>
      <c r="O23" s="103" t="s">
        <v>108</v>
      </c>
      <c r="P23" s="103" t="s">
        <v>108</v>
      </c>
      <c r="Q23" s="106">
        <f t="shared" si="2"/>
        <v>0</v>
      </c>
    </row>
    <row r="24" spans="1:18" s="1" customFormat="1" ht="26.1" customHeight="1">
      <c r="A24" s="30"/>
      <c r="B24" s="31" t="s">
        <v>233</v>
      </c>
      <c r="C24" s="62" t="s">
        <v>234</v>
      </c>
      <c r="D24" s="102" t="s">
        <v>195</v>
      </c>
      <c r="E24" s="102" t="s">
        <v>196</v>
      </c>
      <c r="F24" s="102" t="s">
        <v>196</v>
      </c>
      <c r="G24" s="103" t="s">
        <v>108</v>
      </c>
      <c r="H24" s="103" t="s">
        <v>108</v>
      </c>
      <c r="I24" s="103" t="s">
        <v>108</v>
      </c>
      <c r="J24" s="102" t="s">
        <v>196</v>
      </c>
      <c r="K24" s="103" t="s">
        <v>108</v>
      </c>
      <c r="L24" s="103" t="s">
        <v>108</v>
      </c>
      <c r="M24" s="105">
        <v>0</v>
      </c>
      <c r="N24" s="104">
        <f t="shared" si="1"/>
        <v>0</v>
      </c>
      <c r="O24" s="103" t="s">
        <v>108</v>
      </c>
      <c r="P24" s="103" t="s">
        <v>108</v>
      </c>
      <c r="Q24" s="106">
        <f t="shared" si="2"/>
        <v>0</v>
      </c>
    </row>
    <row r="25" spans="1:18" s="1" customFormat="1" ht="26.1" customHeight="1">
      <c r="A25" s="14"/>
      <c r="B25" s="22" t="s">
        <v>235</v>
      </c>
      <c r="C25" s="62" t="s">
        <v>236</v>
      </c>
      <c r="D25" s="102" t="s">
        <v>195</v>
      </c>
      <c r="E25" s="107">
        <v>0</v>
      </c>
      <c r="F25" s="107">
        <v>0</v>
      </c>
      <c r="G25" s="103" t="s">
        <v>108</v>
      </c>
      <c r="H25" s="103" t="s">
        <v>108</v>
      </c>
      <c r="I25" s="103" t="s">
        <v>108</v>
      </c>
      <c r="J25" s="102" t="s">
        <v>196</v>
      </c>
      <c r="K25" s="103" t="s">
        <v>108</v>
      </c>
      <c r="L25" s="103" t="s">
        <v>108</v>
      </c>
      <c r="M25" s="105">
        <v>0</v>
      </c>
      <c r="N25" s="104">
        <f t="shared" si="1"/>
        <v>0</v>
      </c>
      <c r="O25" s="103" t="s">
        <v>108</v>
      </c>
      <c r="P25" s="103" t="s">
        <v>108</v>
      </c>
      <c r="Q25" s="106">
        <f t="shared" si="2"/>
        <v>0</v>
      </c>
    </row>
    <row r="26" spans="1:18" s="1" customFormat="1" ht="26.1" customHeight="1">
      <c r="A26" s="30"/>
      <c r="B26" s="31" t="s">
        <v>237</v>
      </c>
      <c r="C26" s="62" t="s">
        <v>238</v>
      </c>
      <c r="D26" s="102" t="s">
        <v>195</v>
      </c>
      <c r="E26" s="103" t="s">
        <v>108</v>
      </c>
      <c r="F26" s="103" t="s">
        <v>108</v>
      </c>
      <c r="G26" s="103" t="s">
        <v>108</v>
      </c>
      <c r="H26" s="103" t="s">
        <v>108</v>
      </c>
      <c r="I26" s="103" t="s">
        <v>108</v>
      </c>
      <c r="J26" s="104">
        <f>IF((IF(G26="-",0,G26))=0,0,(IF(I26="-",0,I26))/(IF(G26="-",0,G26)))</f>
        <v>0</v>
      </c>
      <c r="K26" s="103" t="s">
        <v>108</v>
      </c>
      <c r="L26" s="103" t="s">
        <v>108</v>
      </c>
      <c r="M26" s="105">
        <v>0</v>
      </c>
      <c r="N26" s="104">
        <f t="shared" si="1"/>
        <v>0</v>
      </c>
      <c r="O26" s="103" t="s">
        <v>108</v>
      </c>
      <c r="P26" s="103" t="s">
        <v>108</v>
      </c>
      <c r="Q26" s="106">
        <f t="shared" si="2"/>
        <v>0</v>
      </c>
    </row>
    <row r="27" spans="1:18" s="1" customFormat="1" ht="12.95" customHeight="1">
      <c r="A27" s="30"/>
      <c r="B27" s="31" t="s">
        <v>239</v>
      </c>
      <c r="C27" s="62" t="s">
        <v>240</v>
      </c>
      <c r="D27" s="102" t="s">
        <v>195</v>
      </c>
      <c r="E27" s="103" t="s">
        <v>108</v>
      </c>
      <c r="F27" s="103" t="s">
        <v>108</v>
      </c>
      <c r="G27" s="103" t="s">
        <v>108</v>
      </c>
      <c r="H27" s="103" t="s">
        <v>108</v>
      </c>
      <c r="I27" s="103" t="s">
        <v>108</v>
      </c>
      <c r="J27" s="104">
        <f>IF((IF(G27="-",0,G27))=0,0,(IF(I27="-",0,I27))/(IF(G27="-",0,G27)))</f>
        <v>0</v>
      </c>
      <c r="K27" s="103" t="s">
        <v>108</v>
      </c>
      <c r="L27" s="103" t="s">
        <v>108</v>
      </c>
      <c r="M27" s="105">
        <v>0</v>
      </c>
      <c r="N27" s="104">
        <f t="shared" si="1"/>
        <v>0</v>
      </c>
      <c r="O27" s="103" t="s">
        <v>108</v>
      </c>
      <c r="P27" s="103" t="s">
        <v>108</v>
      </c>
      <c r="Q27" s="106">
        <f t="shared" si="2"/>
        <v>0</v>
      </c>
    </row>
    <row r="28" spans="1:18" s="40" customFormat="1" ht="12.95" customHeight="1">
      <c r="A28" s="30"/>
      <c r="B28" s="31" t="s">
        <v>241</v>
      </c>
      <c r="C28" s="65" t="s">
        <v>242</v>
      </c>
      <c r="D28" s="108" t="s">
        <v>195</v>
      </c>
      <c r="E28" s="109">
        <v>0</v>
      </c>
      <c r="F28" s="109">
        <v>0</v>
      </c>
      <c r="G28" s="110">
        <v>0</v>
      </c>
      <c r="H28" s="109">
        <v>0</v>
      </c>
      <c r="I28" s="109">
        <v>0</v>
      </c>
      <c r="J28" s="111">
        <f>IF((IF(G28="-",0,G28))=0,0,(IF(I28="-",0,I28))/(IF(G28="-",0,G28)))</f>
        <v>0</v>
      </c>
      <c r="K28" s="109">
        <v>0</v>
      </c>
      <c r="L28" s="109">
        <v>0</v>
      </c>
      <c r="M28" s="112">
        <v>0</v>
      </c>
      <c r="N28" s="111">
        <f t="shared" si="1"/>
        <v>0</v>
      </c>
      <c r="O28" s="109">
        <v>0</v>
      </c>
      <c r="P28" s="109">
        <v>0</v>
      </c>
      <c r="Q28" s="113">
        <f t="shared" si="2"/>
        <v>0</v>
      </c>
    </row>
    <row r="29" spans="1:18" s="40" customFormat="1" ht="11.1" customHeight="1"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41" t="s">
        <v>243</v>
      </c>
    </row>
    <row r="30" spans="1:18" s="1" customFormat="1" ht="15" customHeight="1">
      <c r="B30" s="68" t="s">
        <v>244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8" s="1" customFormat="1" ht="19.5" customHeight="1">
      <c r="A31" s="55"/>
      <c r="B31" s="43" t="s">
        <v>27</v>
      </c>
      <c r="C31" s="9" t="s">
        <v>19</v>
      </c>
      <c r="D31" s="164" t="s">
        <v>245</v>
      </c>
      <c r="E31" s="164"/>
      <c r="F31" s="164" t="s">
        <v>246</v>
      </c>
      <c r="G31" s="16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8" s="69" customFormat="1" ht="11.1" customHeight="1">
      <c r="A32" s="19"/>
      <c r="B32" s="20" t="s">
        <v>21</v>
      </c>
      <c r="C32" s="20" t="s">
        <v>22</v>
      </c>
      <c r="D32" s="165" t="s">
        <v>23</v>
      </c>
      <c r="E32" s="165"/>
      <c r="F32" s="165" t="s">
        <v>29</v>
      </c>
      <c r="G32" s="16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8" s="1" customFormat="1" ht="15" customHeight="1">
      <c r="A33" s="26"/>
      <c r="B33" s="27" t="s">
        <v>247</v>
      </c>
      <c r="C33" s="60" t="s">
        <v>248</v>
      </c>
      <c r="D33" s="160" t="s">
        <v>196</v>
      </c>
      <c r="E33" s="160"/>
      <c r="F33" s="161" t="s">
        <v>196</v>
      </c>
      <c r="G33" s="161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8" s="1" customFormat="1" ht="26.1" customHeight="1">
      <c r="A34" s="30"/>
      <c r="B34" s="31" t="s">
        <v>249</v>
      </c>
      <c r="C34" s="62" t="s">
        <v>250</v>
      </c>
      <c r="D34" s="162" t="s">
        <v>108</v>
      </c>
      <c r="E34" s="162"/>
      <c r="F34" s="163" t="s">
        <v>196</v>
      </c>
      <c r="G34" s="163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8" s="1" customFormat="1" ht="15" customHeight="1">
      <c r="A35" s="30"/>
      <c r="B35" s="31" t="s">
        <v>251</v>
      </c>
      <c r="C35" s="62" t="s">
        <v>252</v>
      </c>
      <c r="D35" s="162" t="s">
        <v>108</v>
      </c>
      <c r="E35" s="162"/>
      <c r="F35" s="163" t="s">
        <v>196</v>
      </c>
      <c r="G35" s="163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8" s="1" customFormat="1" ht="15" customHeight="1">
      <c r="A36" s="30"/>
      <c r="B36" s="31" t="s">
        <v>253</v>
      </c>
      <c r="C36" s="62" t="s">
        <v>254</v>
      </c>
      <c r="D36" s="154" t="s">
        <v>108</v>
      </c>
      <c r="E36" s="154"/>
      <c r="F36" s="146" t="s">
        <v>196</v>
      </c>
      <c r="G36" s="146"/>
    </row>
    <row r="37" spans="1:18" s="1" customFormat="1" ht="15" customHeight="1">
      <c r="A37" s="30"/>
      <c r="B37" s="31" t="s">
        <v>255</v>
      </c>
      <c r="C37" s="62" t="s">
        <v>256</v>
      </c>
      <c r="D37" s="154" t="s">
        <v>108</v>
      </c>
      <c r="E37" s="154"/>
      <c r="F37" s="146" t="s">
        <v>196</v>
      </c>
      <c r="G37" s="146"/>
    </row>
    <row r="38" spans="1:18" s="1" customFormat="1" ht="15" customHeight="1">
      <c r="A38" s="30"/>
      <c r="B38" s="31" t="s">
        <v>257</v>
      </c>
      <c r="C38" s="62" t="s">
        <v>258</v>
      </c>
      <c r="D38" s="154" t="s">
        <v>108</v>
      </c>
      <c r="E38" s="154"/>
      <c r="F38" s="146" t="s">
        <v>196</v>
      </c>
      <c r="G38" s="146"/>
    </row>
    <row r="39" spans="1:18" s="1" customFormat="1" ht="15" customHeight="1">
      <c r="A39" s="26"/>
      <c r="B39" s="27" t="s">
        <v>259</v>
      </c>
      <c r="C39" s="73" t="s">
        <v>260</v>
      </c>
      <c r="D39" s="158" t="s">
        <v>108</v>
      </c>
      <c r="E39" s="158"/>
      <c r="F39" s="146" t="s">
        <v>196</v>
      </c>
      <c r="G39" s="146"/>
    </row>
    <row r="40" spans="1:18" s="1" customFormat="1" ht="15" customHeight="1">
      <c r="A40" s="26"/>
      <c r="B40" s="27" t="s">
        <v>261</v>
      </c>
      <c r="C40" s="73" t="s">
        <v>262</v>
      </c>
      <c r="D40" s="158" t="s">
        <v>108</v>
      </c>
      <c r="E40" s="158"/>
      <c r="F40" s="159">
        <v>0</v>
      </c>
      <c r="G40" s="159"/>
    </row>
    <row r="41" spans="1:18" s="1" customFormat="1" ht="26.1" customHeight="1">
      <c r="A41" s="30"/>
      <c r="B41" s="31" t="s">
        <v>263</v>
      </c>
      <c r="C41" s="62" t="s">
        <v>264</v>
      </c>
      <c r="D41" s="154" t="s">
        <v>108</v>
      </c>
      <c r="E41" s="154"/>
      <c r="F41" s="155">
        <v>0</v>
      </c>
      <c r="G41" s="155"/>
    </row>
    <row r="42" spans="1:18" s="1" customFormat="1" ht="15" customHeight="1">
      <c r="A42" s="30"/>
      <c r="B42" s="31" t="s">
        <v>265</v>
      </c>
      <c r="C42" s="62" t="s">
        <v>266</v>
      </c>
      <c r="D42" s="154" t="s">
        <v>108</v>
      </c>
      <c r="E42" s="154"/>
      <c r="F42" s="155">
        <v>0</v>
      </c>
      <c r="G42" s="155"/>
    </row>
    <row r="43" spans="1:18" s="1" customFormat="1" ht="15" customHeight="1">
      <c r="A43" s="30"/>
      <c r="B43" s="31" t="s">
        <v>267</v>
      </c>
      <c r="C43" s="62" t="s">
        <v>268</v>
      </c>
      <c r="D43" s="154" t="s">
        <v>108</v>
      </c>
      <c r="E43" s="154"/>
      <c r="F43" s="155">
        <v>0</v>
      </c>
      <c r="G43" s="155"/>
    </row>
    <row r="44" spans="1:18" s="1" customFormat="1" ht="15" customHeight="1">
      <c r="A44" s="30"/>
      <c r="B44" s="31" t="s">
        <v>269</v>
      </c>
      <c r="C44" s="62" t="s">
        <v>270</v>
      </c>
      <c r="D44" s="154" t="s">
        <v>108</v>
      </c>
      <c r="E44" s="154"/>
      <c r="F44" s="155">
        <v>0</v>
      </c>
      <c r="G44" s="155"/>
    </row>
    <row r="45" spans="1:18" s="1" customFormat="1" ht="15" customHeight="1">
      <c r="A45" s="30"/>
      <c r="B45" s="31" t="s">
        <v>271</v>
      </c>
      <c r="C45" s="62" t="s">
        <v>272</v>
      </c>
      <c r="D45" s="154" t="s">
        <v>108</v>
      </c>
      <c r="E45" s="154"/>
      <c r="F45" s="155">
        <v>0</v>
      </c>
      <c r="G45" s="155"/>
    </row>
    <row r="46" spans="1:18" s="1" customFormat="1" ht="15" customHeight="1">
      <c r="A46" s="30"/>
      <c r="B46" s="31" t="s">
        <v>273</v>
      </c>
      <c r="C46" s="65" t="s">
        <v>274</v>
      </c>
      <c r="D46" s="156" t="s">
        <v>108</v>
      </c>
      <c r="E46" s="156"/>
      <c r="F46" s="157">
        <v>0</v>
      </c>
      <c r="G46" s="157"/>
    </row>
    <row r="47" spans="1:18" s="40" customFormat="1" ht="11.1" customHeight="1">
      <c r="R47" s="41" t="s">
        <v>275</v>
      </c>
    </row>
    <row r="48" spans="1:18" s="1" customFormat="1" ht="15" customHeight="1">
      <c r="B48" s="149" t="s">
        <v>276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18" s="1" customFormat="1" ht="12.95" customHeight="1">
      <c r="A49" s="55"/>
      <c r="B49" s="144" t="s">
        <v>27</v>
      </c>
      <c r="C49" s="144" t="s">
        <v>19</v>
      </c>
      <c r="D49" s="144" t="s">
        <v>277</v>
      </c>
      <c r="E49" s="144" t="s">
        <v>502</v>
      </c>
      <c r="F49" s="144" t="s">
        <v>278</v>
      </c>
      <c r="G49" s="144"/>
      <c r="H49" s="144"/>
      <c r="I49" s="150" t="s">
        <v>279</v>
      </c>
      <c r="J49" s="144" t="s">
        <v>280</v>
      </c>
      <c r="K49" s="144" t="s">
        <v>503</v>
      </c>
      <c r="L49" s="150" t="s">
        <v>499</v>
      </c>
      <c r="M49" s="144" t="s">
        <v>500</v>
      </c>
      <c r="N49" s="144" t="s">
        <v>185</v>
      </c>
      <c r="O49" s="144" t="s">
        <v>186</v>
      </c>
      <c r="P49" s="150" t="s">
        <v>501</v>
      </c>
      <c r="Q49" s="152" t="s">
        <v>187</v>
      </c>
      <c r="R49" s="144" t="s">
        <v>281</v>
      </c>
    </row>
    <row r="50" spans="1:18" s="1" customFormat="1" ht="75" customHeight="1">
      <c r="B50" s="145"/>
      <c r="C50" s="145"/>
      <c r="D50" s="145"/>
      <c r="E50" s="145"/>
      <c r="F50" s="43" t="s">
        <v>282</v>
      </c>
      <c r="G50" s="56" t="s">
        <v>283</v>
      </c>
      <c r="H50" s="58" t="s">
        <v>284</v>
      </c>
      <c r="I50" s="151"/>
      <c r="J50" s="145"/>
      <c r="K50" s="145"/>
      <c r="L50" s="151"/>
      <c r="M50" s="145"/>
      <c r="N50" s="145"/>
      <c r="O50" s="145"/>
      <c r="P50" s="151"/>
      <c r="Q50" s="153"/>
      <c r="R50" s="145"/>
    </row>
    <row r="51" spans="1:18" s="49" customFormat="1" ht="11.1" customHeight="1">
      <c r="A51" s="19"/>
      <c r="B51" s="20" t="s">
        <v>21</v>
      </c>
      <c r="C51" s="20" t="s">
        <v>22</v>
      </c>
      <c r="D51" s="20" t="s">
        <v>23</v>
      </c>
      <c r="E51" s="20" t="s">
        <v>29</v>
      </c>
      <c r="F51" s="20" t="s">
        <v>152</v>
      </c>
      <c r="G51" s="20" t="s">
        <v>285</v>
      </c>
      <c r="H51" s="20" t="s">
        <v>286</v>
      </c>
      <c r="I51" s="20" t="s">
        <v>287</v>
      </c>
      <c r="J51" s="20" t="s">
        <v>153</v>
      </c>
      <c r="K51" s="20" t="s">
        <v>154</v>
      </c>
      <c r="L51" s="59" t="s">
        <v>155</v>
      </c>
      <c r="M51" s="59" t="s">
        <v>156</v>
      </c>
      <c r="N51" s="59" t="s">
        <v>157</v>
      </c>
      <c r="O51" s="59" t="s">
        <v>158</v>
      </c>
      <c r="P51" s="59" t="s">
        <v>7</v>
      </c>
      <c r="Q51" s="59" t="s">
        <v>190</v>
      </c>
      <c r="R51" s="59" t="s">
        <v>191</v>
      </c>
    </row>
    <row r="52" spans="1:18" s="25" customFormat="1" ht="38.1" customHeight="1">
      <c r="A52" s="50"/>
      <c r="B52" s="74" t="s">
        <v>288</v>
      </c>
      <c r="C52" s="60" t="s">
        <v>289</v>
      </c>
      <c r="D52" s="99">
        <f>IF(D53="-",0,D53)</f>
        <v>0</v>
      </c>
      <c r="E52" s="99">
        <f>IF(E53="-",0,E53) + IF(E57="-",0,E57)</f>
        <v>0</v>
      </c>
      <c r="F52" s="99">
        <f>IF(F53="-",0,F53)</f>
        <v>0</v>
      </c>
      <c r="G52" s="99">
        <f>IF(G53="-",0,G53)</f>
        <v>0</v>
      </c>
      <c r="H52" s="99">
        <f>IF(H53="-",0,H53)</f>
        <v>0</v>
      </c>
      <c r="I52" s="99">
        <f>IF(I53="-",0,I53)</f>
        <v>0</v>
      </c>
      <c r="J52" s="117" t="s">
        <v>196</v>
      </c>
      <c r="K52" s="117" t="s">
        <v>196</v>
      </c>
      <c r="L52" s="117" t="s">
        <v>196</v>
      </c>
      <c r="M52" s="117" t="s">
        <v>196</v>
      </c>
      <c r="N52" s="100">
        <f>IF(N53="-",0,N53) + IF(N57="-",0,N57)</f>
        <v>0</v>
      </c>
      <c r="O52" s="117" t="s">
        <v>196</v>
      </c>
      <c r="P52" s="117" t="s">
        <v>196</v>
      </c>
      <c r="Q52" s="117" t="s">
        <v>196</v>
      </c>
      <c r="R52" s="118" t="s">
        <v>196</v>
      </c>
    </row>
    <row r="53" spans="1:18" s="25" customFormat="1" ht="26.1" customHeight="1">
      <c r="A53" s="50"/>
      <c r="B53" s="74" t="s">
        <v>290</v>
      </c>
      <c r="C53" s="73" t="s">
        <v>291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183">
        <v>0</v>
      </c>
      <c r="O53" s="208">
        <f t="shared" ref="O53:O61" si="4">IF((IF(M53="-",0,M53))=0,0,(IF((N53 * 1000)="-",0,(N53 * 1000)))/(IF(M53="-",0,M53)))</f>
        <v>0</v>
      </c>
      <c r="P53" s="207">
        <v>0</v>
      </c>
      <c r="Q53" s="207">
        <v>0</v>
      </c>
      <c r="R53" s="106">
        <f>IF(J53="-",0,J53)+IF(K53="-",0,K53)+IF(L53="-",0,L53)-IF(M53="-",0,M53)-IF(P53="-",0,P53)-IF(Q53="-",0,Q53)</f>
        <v>0</v>
      </c>
    </row>
    <row r="54" spans="1:18" s="1" customFormat="1" ht="26.1" customHeight="1">
      <c r="A54" s="30"/>
      <c r="B54" s="31" t="s">
        <v>292</v>
      </c>
      <c r="C54" s="62" t="s">
        <v>293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5">
        <v>0</v>
      </c>
      <c r="O54" s="104">
        <f t="shared" si="4"/>
        <v>0</v>
      </c>
      <c r="P54" s="107">
        <v>0</v>
      </c>
      <c r="Q54" s="107">
        <v>0</v>
      </c>
      <c r="R54" s="106">
        <f>IF(J54="-",0,J54)+IF(K54="-",0,K54)+IF(L54="-",0,L54)-IF(M54="-",0,M54)-IF(P54="-",0,P54)-IF(Q54="-",0,Q54)</f>
        <v>0</v>
      </c>
    </row>
    <row r="55" spans="1:18" s="1" customFormat="1" ht="15" customHeight="1">
      <c r="A55" s="30"/>
      <c r="B55" s="31" t="s">
        <v>294</v>
      </c>
      <c r="C55" s="62" t="s">
        <v>295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5">
        <v>0</v>
      </c>
      <c r="O55" s="104">
        <f t="shared" si="4"/>
        <v>0</v>
      </c>
      <c r="P55" s="107">
        <v>0</v>
      </c>
      <c r="Q55" s="107">
        <v>0</v>
      </c>
      <c r="R55" s="106">
        <f>IF(J55="-",0,J55)+IF(K55="-",0,K55)+IF(L55="-",0,L55)-IF(M55="-",0,M55)-IF(P55="-",0,P55)-IF(Q55="-",0,Q55)</f>
        <v>0</v>
      </c>
    </row>
    <row r="56" spans="1:18" s="1" customFormat="1" ht="38.1" customHeight="1">
      <c r="A56" s="30"/>
      <c r="B56" s="47" t="s">
        <v>296</v>
      </c>
      <c r="C56" s="62" t="s">
        <v>297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5">
        <v>0</v>
      </c>
      <c r="O56" s="104">
        <f t="shared" si="4"/>
        <v>0</v>
      </c>
      <c r="P56" s="107">
        <v>0</v>
      </c>
      <c r="Q56" s="107">
        <v>0</v>
      </c>
      <c r="R56" s="106">
        <f>IF(J56="-",0,J56)+IF(K56="-",0,K56)+IF(L56="-",0,L56)-IF(M56="-",0,M56)-IF(P56="-",0,P56)-IF(Q56="-",0,Q56)</f>
        <v>0</v>
      </c>
    </row>
    <row r="57" spans="1:18" s="25" customFormat="1" ht="26.1" customHeight="1">
      <c r="A57" s="26"/>
      <c r="B57" s="27" t="s">
        <v>298</v>
      </c>
      <c r="C57" s="73" t="s">
        <v>299</v>
      </c>
      <c r="D57" s="102" t="s">
        <v>196</v>
      </c>
      <c r="E57" s="207">
        <v>0</v>
      </c>
      <c r="F57" s="209" t="s">
        <v>196</v>
      </c>
      <c r="G57" s="102" t="s">
        <v>196</v>
      </c>
      <c r="H57" s="102" t="s">
        <v>196</v>
      </c>
      <c r="I57" s="102" t="s">
        <v>196</v>
      </c>
      <c r="J57" s="207">
        <v>0</v>
      </c>
      <c r="K57" s="207">
        <v>0</v>
      </c>
      <c r="L57" s="207">
        <v>0</v>
      </c>
      <c r="M57" s="207">
        <v>0</v>
      </c>
      <c r="N57" s="183">
        <v>0</v>
      </c>
      <c r="O57" s="208">
        <f t="shared" si="4"/>
        <v>0</v>
      </c>
      <c r="P57" s="207">
        <v>0</v>
      </c>
      <c r="Q57" s="102" t="s">
        <v>196</v>
      </c>
      <c r="R57" s="106">
        <f>IF(J57="-",0,J57)+IF(K57="-",0,K57)+IF(L57="-",0,L57)-IF(M57="-",0,M57)-IF(P57="-",0,P57)</f>
        <v>0</v>
      </c>
    </row>
    <row r="58" spans="1:18" s="1" customFormat="1" ht="26.1" customHeight="1">
      <c r="A58" s="30"/>
      <c r="B58" s="31" t="s">
        <v>300</v>
      </c>
      <c r="C58" s="62" t="s">
        <v>301</v>
      </c>
      <c r="D58" s="102" t="s">
        <v>196</v>
      </c>
      <c r="E58" s="107">
        <v>0</v>
      </c>
      <c r="F58" s="209" t="s">
        <v>196</v>
      </c>
      <c r="G58" s="102" t="s">
        <v>196</v>
      </c>
      <c r="H58" s="102" t="s">
        <v>196</v>
      </c>
      <c r="I58" s="102" t="s">
        <v>196</v>
      </c>
      <c r="J58" s="107">
        <v>0</v>
      </c>
      <c r="K58" s="107">
        <v>0</v>
      </c>
      <c r="L58" s="107">
        <v>0</v>
      </c>
      <c r="M58" s="107">
        <v>0</v>
      </c>
      <c r="N58" s="105">
        <v>0</v>
      </c>
      <c r="O58" s="104">
        <f t="shared" si="4"/>
        <v>0</v>
      </c>
      <c r="P58" s="107">
        <v>0</v>
      </c>
      <c r="Q58" s="102" t="s">
        <v>196</v>
      </c>
      <c r="R58" s="106">
        <f>IF(J58="-",0,J58)+IF(K58="-",0,K58)+IF(L58="-",0,L58)-IF(M58="-",0,M58)-IF(P58="-",0,P58)</f>
        <v>0</v>
      </c>
    </row>
    <row r="59" spans="1:18" s="1" customFormat="1" ht="15" customHeight="1">
      <c r="A59" s="30"/>
      <c r="B59" s="31" t="s">
        <v>302</v>
      </c>
      <c r="C59" s="62" t="s">
        <v>303</v>
      </c>
      <c r="D59" s="102" t="s">
        <v>196</v>
      </c>
      <c r="E59" s="107">
        <v>0</v>
      </c>
      <c r="F59" s="209" t="s">
        <v>196</v>
      </c>
      <c r="G59" s="102" t="s">
        <v>196</v>
      </c>
      <c r="H59" s="102" t="s">
        <v>196</v>
      </c>
      <c r="I59" s="102" t="s">
        <v>196</v>
      </c>
      <c r="J59" s="107">
        <v>0</v>
      </c>
      <c r="K59" s="107">
        <v>0</v>
      </c>
      <c r="L59" s="107">
        <v>0</v>
      </c>
      <c r="M59" s="107">
        <v>0</v>
      </c>
      <c r="N59" s="105">
        <v>0</v>
      </c>
      <c r="O59" s="104">
        <f t="shared" si="4"/>
        <v>0</v>
      </c>
      <c r="P59" s="107">
        <v>0</v>
      </c>
      <c r="Q59" s="102" t="s">
        <v>196</v>
      </c>
      <c r="R59" s="106">
        <f>IF(J59="-",0,J59)+IF(K59="-",0,K59)+IF(L59="-",0,L59)-IF(M59="-",0,M59)-IF(P59="-",0,P59)</f>
        <v>0</v>
      </c>
    </row>
    <row r="60" spans="1:18" s="1" customFormat="1" ht="15" customHeight="1">
      <c r="A60" s="30"/>
      <c r="B60" s="31" t="s">
        <v>304</v>
      </c>
      <c r="C60" s="62" t="s">
        <v>305</v>
      </c>
      <c r="D60" s="102" t="s">
        <v>196</v>
      </c>
      <c r="E60" s="107">
        <v>0</v>
      </c>
      <c r="F60" s="209" t="s">
        <v>196</v>
      </c>
      <c r="G60" s="102" t="s">
        <v>196</v>
      </c>
      <c r="H60" s="102" t="s">
        <v>196</v>
      </c>
      <c r="I60" s="102" t="s">
        <v>196</v>
      </c>
      <c r="J60" s="107">
        <v>0</v>
      </c>
      <c r="K60" s="107">
        <v>0</v>
      </c>
      <c r="L60" s="107">
        <v>0</v>
      </c>
      <c r="M60" s="107">
        <v>0</v>
      </c>
      <c r="N60" s="105">
        <v>0</v>
      </c>
      <c r="O60" s="104">
        <f t="shared" si="4"/>
        <v>0</v>
      </c>
      <c r="P60" s="107">
        <v>0</v>
      </c>
      <c r="Q60" s="102" t="s">
        <v>196</v>
      </c>
      <c r="R60" s="106">
        <f>IF(J60="-",0,J60)+IF(K60="-",0,K60)+IF(L60="-",0,L60)-IF(M60="-",0,M60)-IF(P60="-",0,P60)</f>
        <v>0</v>
      </c>
    </row>
    <row r="61" spans="1:18" s="1" customFormat="1" ht="15" customHeight="1">
      <c r="A61" s="30"/>
      <c r="B61" s="47" t="s">
        <v>306</v>
      </c>
      <c r="C61" s="65" t="s">
        <v>307</v>
      </c>
      <c r="D61" s="108" t="s">
        <v>196</v>
      </c>
      <c r="E61" s="109">
        <v>0</v>
      </c>
      <c r="F61" s="210" t="s">
        <v>196</v>
      </c>
      <c r="G61" s="108" t="s">
        <v>196</v>
      </c>
      <c r="H61" s="108" t="s">
        <v>196</v>
      </c>
      <c r="I61" s="108" t="s">
        <v>196</v>
      </c>
      <c r="J61" s="109">
        <v>0</v>
      </c>
      <c r="K61" s="109">
        <v>0</v>
      </c>
      <c r="L61" s="109">
        <v>0</v>
      </c>
      <c r="M61" s="109">
        <v>0</v>
      </c>
      <c r="N61" s="112">
        <v>0</v>
      </c>
      <c r="O61" s="111">
        <f t="shared" si="4"/>
        <v>0</v>
      </c>
      <c r="P61" s="109">
        <v>0</v>
      </c>
      <c r="Q61" s="108" t="s">
        <v>196</v>
      </c>
      <c r="R61" s="113">
        <f>IF(J61="-",0,J61)+IF(K61="-",0,K61)+IF(L61="-",0,L61)-IF(M61="-",0,M61)-IF(P61="-",0,P61)</f>
        <v>0</v>
      </c>
    </row>
    <row r="62" spans="1:18" s="40" customFormat="1" ht="11.1" customHeight="1"/>
    <row r="63" spans="1:18" s="1" customFormat="1" ht="15" customHeight="1">
      <c r="B63" s="68" t="s">
        <v>244</v>
      </c>
    </row>
    <row r="64" spans="1:18" s="1" customFormat="1" ht="15" customHeight="1">
      <c r="A64" s="76"/>
      <c r="B64" s="43" t="s">
        <v>27</v>
      </c>
      <c r="C64" s="9" t="s">
        <v>19</v>
      </c>
      <c r="D64" s="128" t="s">
        <v>245</v>
      </c>
      <c r="E64" s="128"/>
    </row>
    <row r="65" spans="1:12" s="69" customFormat="1" ht="11.1" customHeight="1">
      <c r="A65" s="77"/>
      <c r="B65" s="20" t="s">
        <v>21</v>
      </c>
      <c r="C65" s="20" t="s">
        <v>22</v>
      </c>
      <c r="D65" s="131" t="s">
        <v>23</v>
      </c>
      <c r="E65" s="131"/>
    </row>
    <row r="66" spans="1:12" s="1" customFormat="1" ht="15" customHeight="1">
      <c r="A66" s="76"/>
      <c r="B66" s="22" t="s">
        <v>308</v>
      </c>
      <c r="C66" s="78" t="s">
        <v>309</v>
      </c>
      <c r="D66" s="147" t="s">
        <v>108</v>
      </c>
      <c r="E66" s="147"/>
    </row>
    <row r="67" spans="1:12" s="1" customFormat="1" ht="26.1" customHeight="1">
      <c r="A67" s="76"/>
      <c r="B67" s="31" t="s">
        <v>310</v>
      </c>
      <c r="C67" s="65" t="s">
        <v>311</v>
      </c>
      <c r="D67" s="148" t="s">
        <v>108</v>
      </c>
      <c r="E67" s="148"/>
    </row>
    <row r="68" spans="1:12" s="1" customFormat="1" ht="15" customHeight="1"/>
    <row r="69" spans="1:12" s="1" customFormat="1" ht="15" customHeight="1">
      <c r="B69" s="149" t="s">
        <v>312</v>
      </c>
      <c r="C69" s="149"/>
      <c r="D69" s="149"/>
      <c r="E69" s="149"/>
      <c r="F69" s="149"/>
      <c r="G69" s="149"/>
    </row>
    <row r="70" spans="1:12" s="1" customFormat="1" ht="26.1" customHeight="1">
      <c r="A70" s="55"/>
      <c r="B70" s="43" t="s">
        <v>27</v>
      </c>
      <c r="C70" s="43" t="s">
        <v>19</v>
      </c>
      <c r="D70" s="128" t="s">
        <v>313</v>
      </c>
      <c r="E70" s="128"/>
      <c r="F70" s="128" t="s">
        <v>314</v>
      </c>
      <c r="G70" s="128"/>
      <c r="H70" s="128" t="s">
        <v>315</v>
      </c>
      <c r="I70" s="128"/>
      <c r="J70" s="128" t="s">
        <v>314</v>
      </c>
      <c r="K70" s="128"/>
      <c r="L70" s="79"/>
    </row>
    <row r="71" spans="1:12" s="18" customFormat="1" ht="11.1" customHeight="1">
      <c r="A71" s="19"/>
      <c r="B71" s="20" t="s">
        <v>21</v>
      </c>
      <c r="C71" s="20" t="s">
        <v>22</v>
      </c>
      <c r="D71" s="130" t="s">
        <v>23</v>
      </c>
      <c r="E71" s="130"/>
      <c r="F71" s="130" t="s">
        <v>29</v>
      </c>
      <c r="G71" s="130"/>
      <c r="H71" s="130" t="s">
        <v>152</v>
      </c>
      <c r="I71" s="130"/>
      <c r="J71" s="130" t="s">
        <v>153</v>
      </c>
      <c r="K71" s="130"/>
      <c r="L71" s="70"/>
    </row>
    <row r="72" spans="1:12" s="25" customFormat="1" ht="26.1" customHeight="1">
      <c r="A72" s="26"/>
      <c r="B72" s="27" t="s">
        <v>316</v>
      </c>
      <c r="C72" s="60" t="s">
        <v>317</v>
      </c>
      <c r="D72" s="211">
        <v>0</v>
      </c>
      <c r="E72" s="211"/>
      <c r="F72" s="160" t="s">
        <v>196</v>
      </c>
      <c r="G72" s="160"/>
      <c r="H72" s="211">
        <v>0</v>
      </c>
      <c r="I72" s="211"/>
      <c r="J72" s="161" t="s">
        <v>196</v>
      </c>
      <c r="K72" s="161"/>
    </row>
    <row r="73" spans="1:12" s="1" customFormat="1" ht="26.1" customHeight="1">
      <c r="A73" s="30"/>
      <c r="B73" s="31" t="s">
        <v>318</v>
      </c>
      <c r="C73" s="62" t="s">
        <v>319</v>
      </c>
      <c r="D73" s="212">
        <v>0</v>
      </c>
      <c r="E73" s="212"/>
      <c r="F73" s="213" t="s">
        <v>196</v>
      </c>
      <c r="G73" s="213"/>
      <c r="H73" s="212">
        <v>0</v>
      </c>
      <c r="I73" s="212"/>
      <c r="J73" s="163" t="s">
        <v>196</v>
      </c>
      <c r="K73" s="163"/>
    </row>
    <row r="74" spans="1:12" s="1" customFormat="1" ht="18.75" customHeight="1">
      <c r="A74" s="30"/>
      <c r="B74" s="31" t="s">
        <v>320</v>
      </c>
      <c r="C74" s="62" t="s">
        <v>321</v>
      </c>
      <c r="D74" s="214" t="s">
        <v>108</v>
      </c>
      <c r="E74" s="214"/>
      <c r="F74" s="213" t="s">
        <v>196</v>
      </c>
      <c r="G74" s="213"/>
      <c r="H74" s="212">
        <v>0</v>
      </c>
      <c r="I74" s="212"/>
      <c r="J74" s="163" t="s">
        <v>196</v>
      </c>
      <c r="K74" s="163"/>
    </row>
    <row r="75" spans="1:12" s="25" customFormat="1" ht="26.1" customHeight="1">
      <c r="A75" s="26"/>
      <c r="B75" s="27" t="s">
        <v>322</v>
      </c>
      <c r="C75" s="73" t="s">
        <v>323</v>
      </c>
      <c r="D75" s="215">
        <v>0</v>
      </c>
      <c r="E75" s="215"/>
      <c r="F75" s="215">
        <v>0</v>
      </c>
      <c r="G75" s="215"/>
      <c r="H75" s="215">
        <v>0</v>
      </c>
      <c r="I75" s="215"/>
      <c r="J75" s="216">
        <v>0</v>
      </c>
      <c r="K75" s="216"/>
      <c r="L75" s="80"/>
    </row>
    <row r="76" spans="1:12" s="1" customFormat="1" ht="26.1" customHeight="1">
      <c r="A76" s="30"/>
      <c r="B76" s="31" t="s">
        <v>324</v>
      </c>
      <c r="C76" s="62" t="s">
        <v>325</v>
      </c>
      <c r="D76" s="215">
        <v>0</v>
      </c>
      <c r="E76" s="215"/>
      <c r="F76" s="215">
        <v>0</v>
      </c>
      <c r="G76" s="215"/>
      <c r="H76" s="215">
        <v>0</v>
      </c>
      <c r="I76" s="215"/>
      <c r="J76" s="216">
        <v>0</v>
      </c>
      <c r="K76" s="216"/>
      <c r="L76" s="79"/>
    </row>
    <row r="77" spans="1:12" s="39" customFormat="1" ht="26.1" customHeight="1">
      <c r="B77" s="27" t="s">
        <v>326</v>
      </c>
      <c r="C77" s="81"/>
      <c r="D77" s="217"/>
      <c r="E77" s="217"/>
      <c r="F77" s="217"/>
      <c r="G77" s="217"/>
      <c r="H77" s="217"/>
      <c r="I77" s="217"/>
      <c r="J77" s="217"/>
      <c r="K77" s="218"/>
    </row>
    <row r="78" spans="1:12" s="39" customFormat="1" ht="15" customHeight="1">
      <c r="B78" s="31" t="s">
        <v>327</v>
      </c>
      <c r="C78" s="62" t="s">
        <v>328</v>
      </c>
      <c r="D78" s="215">
        <v>0</v>
      </c>
      <c r="E78" s="215"/>
      <c r="F78" s="215">
        <v>0</v>
      </c>
      <c r="G78" s="215"/>
      <c r="H78" s="215">
        <v>0</v>
      </c>
      <c r="I78" s="215"/>
      <c r="J78" s="216">
        <v>0</v>
      </c>
      <c r="K78" s="216"/>
    </row>
    <row r="79" spans="1:12" s="39" customFormat="1" ht="15" customHeight="1">
      <c r="B79" s="31" t="s">
        <v>329</v>
      </c>
      <c r="C79" s="62" t="s">
        <v>330</v>
      </c>
      <c r="D79" s="215">
        <v>0</v>
      </c>
      <c r="E79" s="215"/>
      <c r="F79" s="215">
        <v>0</v>
      </c>
      <c r="G79" s="215"/>
      <c r="H79" s="215">
        <v>0</v>
      </c>
      <c r="I79" s="215"/>
      <c r="J79" s="216">
        <v>0</v>
      </c>
      <c r="K79" s="216"/>
    </row>
    <row r="80" spans="1:12" s="39" customFormat="1" ht="15" customHeight="1">
      <c r="B80" s="31" t="s">
        <v>331</v>
      </c>
      <c r="C80" s="62" t="s">
        <v>332</v>
      </c>
      <c r="D80" s="215">
        <v>0</v>
      </c>
      <c r="E80" s="215"/>
      <c r="F80" s="215">
        <v>0</v>
      </c>
      <c r="G80" s="215"/>
      <c r="H80" s="215">
        <v>0</v>
      </c>
      <c r="I80" s="215"/>
      <c r="J80" s="216">
        <v>0</v>
      </c>
      <c r="K80" s="216"/>
    </row>
    <row r="81" spans="2:11" ht="26.1" customHeight="1">
      <c r="B81" s="31" t="s">
        <v>333</v>
      </c>
      <c r="C81" s="65" t="s">
        <v>334</v>
      </c>
      <c r="D81" s="219">
        <v>0</v>
      </c>
      <c r="E81" s="219"/>
      <c r="F81" s="219">
        <v>0</v>
      </c>
      <c r="G81" s="219"/>
      <c r="H81" s="219">
        <v>0</v>
      </c>
      <c r="I81" s="219"/>
      <c r="J81" s="220">
        <v>0</v>
      </c>
      <c r="K81" s="220"/>
    </row>
  </sheetData>
  <mergeCells count="98">
    <mergeCell ref="B2:L2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8:L48"/>
    <mergeCell ref="B49:B50"/>
    <mergeCell ref="C49:C50"/>
    <mergeCell ref="D49:D50"/>
    <mergeCell ref="E49:E50"/>
    <mergeCell ref="F49:H49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D64:E64"/>
    <mergeCell ref="D65:E65"/>
    <mergeCell ref="D66:E66"/>
    <mergeCell ref="D67:E67"/>
    <mergeCell ref="B69:G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8:E78"/>
    <mergeCell ref="F78:G78"/>
    <mergeCell ref="H78:I78"/>
    <mergeCell ref="J78:K78"/>
    <mergeCell ref="D81:E81"/>
    <mergeCell ref="F81:G81"/>
    <mergeCell ref="H81:I81"/>
    <mergeCell ref="J81:K81"/>
    <mergeCell ref="D79:E79"/>
    <mergeCell ref="F79:G79"/>
    <mergeCell ref="H79:I79"/>
    <mergeCell ref="J79:K79"/>
    <mergeCell ref="D80:E80"/>
    <mergeCell ref="F80:G80"/>
    <mergeCell ref="H80:I80"/>
    <mergeCell ref="J80:K80"/>
  </mergeCells>
  <pageMargins left="0.19685039370078741" right="0.19685039370078741" top="0.19685039370078741" bottom="0.19685039370078741" header="0" footer="0"/>
  <pageSetup fitToHeight="0" pageOrder="overThenDown" orientation="landscape" r:id="rId1"/>
  <rowBreaks count="2" manualBreakCount="2">
    <brk id="28" max="16383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M60"/>
  <sheetViews>
    <sheetView topLeftCell="A34" workbookViewId="0">
      <selection activeCell="M43" sqref="M43"/>
    </sheetView>
  </sheetViews>
  <sheetFormatPr defaultColWidth="10.5" defaultRowHeight="11.45" customHeight="1"/>
  <cols>
    <col min="1" max="1" width="0.6640625" style="39" customWidth="1"/>
    <col min="2" max="2" width="58.33203125" style="39" customWidth="1"/>
    <col min="3" max="3" width="10.5" style="39" customWidth="1"/>
    <col min="4" max="13" width="14" style="39" customWidth="1"/>
  </cols>
  <sheetData>
    <row r="1" spans="1:13" s="40" customFormat="1" ht="11.1" customHeight="1">
      <c r="M1" s="41" t="s">
        <v>335</v>
      </c>
    </row>
    <row r="2" spans="1:13" s="1" customFormat="1" ht="15" customHeight="1">
      <c r="B2" s="149" t="s">
        <v>336</v>
      </c>
      <c r="C2" s="149"/>
      <c r="D2" s="149"/>
      <c r="E2" s="149"/>
      <c r="F2" s="149"/>
      <c r="G2" s="149"/>
      <c r="H2" s="149"/>
      <c r="I2" s="149"/>
    </row>
    <row r="3" spans="1:13" s="1" customFormat="1" ht="87.95" customHeight="1">
      <c r="A3" s="55"/>
      <c r="B3" s="43" t="s">
        <v>27</v>
      </c>
      <c r="C3" s="43" t="s">
        <v>19</v>
      </c>
      <c r="D3" s="43" t="s">
        <v>179</v>
      </c>
      <c r="E3" s="43" t="s">
        <v>183</v>
      </c>
      <c r="F3" s="116" t="s">
        <v>498</v>
      </c>
      <c r="G3" s="57" t="s">
        <v>499</v>
      </c>
      <c r="H3" s="116" t="s">
        <v>500</v>
      </c>
      <c r="I3" s="43" t="s">
        <v>337</v>
      </c>
      <c r="J3" s="43" t="s">
        <v>186</v>
      </c>
      <c r="K3" s="58" t="s">
        <v>501</v>
      </c>
      <c r="L3" s="56" t="s">
        <v>187</v>
      </c>
      <c r="M3" s="43" t="s">
        <v>338</v>
      </c>
    </row>
    <row r="4" spans="1:13" s="18" customFormat="1" ht="11.1" customHeight="1">
      <c r="A4" s="19"/>
      <c r="B4" s="20" t="s">
        <v>21</v>
      </c>
      <c r="C4" s="20" t="s">
        <v>22</v>
      </c>
      <c r="D4" s="20" t="s">
        <v>23</v>
      </c>
      <c r="E4" s="20" t="s">
        <v>29</v>
      </c>
      <c r="F4" s="20" t="s">
        <v>152</v>
      </c>
      <c r="G4" s="59" t="s">
        <v>153</v>
      </c>
      <c r="H4" s="59" t="s">
        <v>154</v>
      </c>
      <c r="I4" s="59" t="s">
        <v>155</v>
      </c>
      <c r="J4" s="59" t="s">
        <v>156</v>
      </c>
      <c r="K4" s="59" t="s">
        <v>157</v>
      </c>
      <c r="L4" s="59" t="s">
        <v>158</v>
      </c>
      <c r="M4" s="59" t="s">
        <v>7</v>
      </c>
    </row>
    <row r="5" spans="1:13" s="25" customFormat="1" ht="51" customHeight="1">
      <c r="A5" s="26"/>
      <c r="B5" s="27" t="s">
        <v>339</v>
      </c>
      <c r="C5" s="60" t="s">
        <v>340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45">
        <f>IF(I6="-",0,I6) + IF(I16="-",0,I16) + IF(I20="-",0,I20) + IF(I23="-",0,I23) + IF(I25="-",0,I25) + IF(I26="-",0,I26) + IF(I28="-",0,I28)</f>
        <v>0</v>
      </c>
      <c r="J5" s="61" t="s">
        <v>196</v>
      </c>
      <c r="K5" s="61" t="s">
        <v>196</v>
      </c>
      <c r="L5" s="61" t="s">
        <v>196</v>
      </c>
      <c r="M5" s="71" t="s">
        <v>196</v>
      </c>
    </row>
    <row r="6" spans="1:13" s="1" customFormat="1" ht="38.1" customHeight="1">
      <c r="A6" s="14"/>
      <c r="B6" s="22" t="s">
        <v>341</v>
      </c>
      <c r="C6" s="62" t="s">
        <v>342</v>
      </c>
      <c r="D6" s="43" t="s">
        <v>195</v>
      </c>
      <c r="E6" s="43" t="s">
        <v>196</v>
      </c>
      <c r="F6" s="104">
        <f>IF(F7="-",0,F7) + IF(F8="-",0,F8) + IF(F9="-",0,F9) + IF(F10="-",0,F10) + IF(F11="-",0,F11) + IF(F12="-",0,F12) + IF(F13="-",0,F13) + IF(F14="-",0,F14) + IF(F15="-",0,F15)</f>
        <v>0</v>
      </c>
      <c r="G6" s="104">
        <f>IF(G7="-",0,G7) + IF(G8="-",0,G8) + IF(G9="-",0,G9) + IF(G10="-",0,G10) + IF(G11="-",0,G11) + IF(G12="-",0,G12) + IF(G13="-",0,G13) + IF(G14="-",0,G14) + IF(G15="-",0,G15)</f>
        <v>0</v>
      </c>
      <c r="H6" s="104">
        <f>IF(H7="-",0,H7) + IF(H8="-",0,H8) + IF(H9="-",0,H9) + IF(H10="-",0,H10) + IF(H11="-",0,H11) + IF(H12="-",0,H12) + IF(H13="-",0,H13) + IF(H14="-",0,H14) + IF(H15="-",0,H15)</f>
        <v>0</v>
      </c>
      <c r="I6" s="173">
        <f>IF(I7="-",0,I7) + IF(I8="-",0,I8) + IF(I9="-",0,I9) + IF(I10="-",0,I10) + IF(I11="-",0,I11) + IF(I12="-",0,I12) + IF(I13="-",0,I13) + IF(I14="-",0,I14) + IF(I15="-",0,I15)</f>
        <v>0</v>
      </c>
      <c r="J6" s="104">
        <f t="shared" ref="J6:J18" si="0">IF((IF(H6="-",0,H6))=0,0,(IF((I6 * 1000)="-",0,(I6 * 1000)))/(IF(H6="-",0,H6)))</f>
        <v>0</v>
      </c>
      <c r="K6" s="104">
        <f>IF(K7="-",0,K7) + IF(K8="-",0,K8) + IF(K9="-",0,K9) + IF(K10="-",0,K10) + IF(K11="-",0,K11) + IF(K12="-",0,K12) + IF(K13="-",0,K13) + IF(K14="-",0,K14) + IF(K15="-",0,K15)</f>
        <v>0</v>
      </c>
      <c r="L6" s="104">
        <f>IF(L7="-",0,L7) + IF(L8="-",0,L8) + IF(L9="-",0,L9) + IF(L10="-",0,L10) + IF(L11="-",0,L11) + IF(L12="-",0,L12) + IF(L13="-",0,L13) + IF(L14="-",0,L14) + IF(L15="-",0,L15)</f>
        <v>0</v>
      </c>
      <c r="M6" s="72" t="s">
        <v>196</v>
      </c>
    </row>
    <row r="7" spans="1:13" s="1" customFormat="1" ht="26.1" customHeight="1">
      <c r="A7" s="30"/>
      <c r="B7" s="31" t="s">
        <v>343</v>
      </c>
      <c r="C7" s="62" t="s">
        <v>344</v>
      </c>
      <c r="D7" s="43" t="s">
        <v>195</v>
      </c>
      <c r="E7" s="43" t="s">
        <v>196</v>
      </c>
      <c r="F7" s="107">
        <v>0</v>
      </c>
      <c r="G7" s="107">
        <v>0</v>
      </c>
      <c r="H7" s="107">
        <v>0</v>
      </c>
      <c r="I7" s="105">
        <v>0</v>
      </c>
      <c r="J7" s="104">
        <f t="shared" si="0"/>
        <v>0</v>
      </c>
      <c r="K7" s="107">
        <v>0</v>
      </c>
      <c r="L7" s="107">
        <v>0</v>
      </c>
      <c r="M7" s="72" t="s">
        <v>196</v>
      </c>
    </row>
    <row r="8" spans="1:13" s="1" customFormat="1" ht="12.95" customHeight="1">
      <c r="A8" s="30"/>
      <c r="B8" s="31" t="s">
        <v>345</v>
      </c>
      <c r="C8" s="62" t="s">
        <v>346</v>
      </c>
      <c r="D8" s="43" t="s">
        <v>195</v>
      </c>
      <c r="E8" s="43" t="s">
        <v>196</v>
      </c>
      <c r="F8" s="107">
        <v>0</v>
      </c>
      <c r="G8" s="107">
        <v>0</v>
      </c>
      <c r="H8" s="107">
        <v>0</v>
      </c>
      <c r="I8" s="105">
        <v>0</v>
      </c>
      <c r="J8" s="104">
        <f t="shared" si="0"/>
        <v>0</v>
      </c>
      <c r="K8" s="107">
        <v>0</v>
      </c>
      <c r="L8" s="107">
        <v>0</v>
      </c>
      <c r="M8" s="72" t="s">
        <v>196</v>
      </c>
    </row>
    <row r="9" spans="1:13" s="1" customFormat="1" ht="12.95" customHeight="1">
      <c r="A9" s="30"/>
      <c r="B9" s="31" t="s">
        <v>347</v>
      </c>
      <c r="C9" s="62" t="s">
        <v>348</v>
      </c>
      <c r="D9" s="43" t="s">
        <v>195</v>
      </c>
      <c r="E9" s="43" t="s">
        <v>196</v>
      </c>
      <c r="F9" s="107">
        <v>0</v>
      </c>
      <c r="G9" s="107">
        <v>0</v>
      </c>
      <c r="H9" s="107">
        <v>0</v>
      </c>
      <c r="I9" s="105">
        <v>0</v>
      </c>
      <c r="J9" s="104">
        <f t="shared" si="0"/>
        <v>0</v>
      </c>
      <c r="K9" s="107">
        <v>0</v>
      </c>
      <c r="L9" s="107">
        <v>0</v>
      </c>
      <c r="M9" s="72" t="s">
        <v>196</v>
      </c>
    </row>
    <row r="10" spans="1:13" s="1" customFormat="1" ht="12.95" customHeight="1">
      <c r="A10" s="30"/>
      <c r="B10" s="31" t="s">
        <v>349</v>
      </c>
      <c r="C10" s="62" t="s">
        <v>350</v>
      </c>
      <c r="D10" s="43" t="s">
        <v>195</v>
      </c>
      <c r="E10" s="43" t="s">
        <v>196</v>
      </c>
      <c r="F10" s="107">
        <v>0</v>
      </c>
      <c r="G10" s="107">
        <v>0</v>
      </c>
      <c r="H10" s="107">
        <v>0</v>
      </c>
      <c r="I10" s="105">
        <v>0</v>
      </c>
      <c r="J10" s="104">
        <f t="shared" si="0"/>
        <v>0</v>
      </c>
      <c r="K10" s="107">
        <v>0</v>
      </c>
      <c r="L10" s="107">
        <v>0</v>
      </c>
      <c r="M10" s="72" t="s">
        <v>196</v>
      </c>
    </row>
    <row r="11" spans="1:13" s="1" customFormat="1" ht="12.95" customHeight="1">
      <c r="A11" s="30"/>
      <c r="B11" s="31" t="s">
        <v>351</v>
      </c>
      <c r="C11" s="62" t="s">
        <v>352</v>
      </c>
      <c r="D11" s="43" t="s">
        <v>195</v>
      </c>
      <c r="E11" s="43" t="s">
        <v>196</v>
      </c>
      <c r="F11" s="107">
        <v>0</v>
      </c>
      <c r="G11" s="107">
        <v>0</v>
      </c>
      <c r="H11" s="107">
        <v>0</v>
      </c>
      <c r="I11" s="105">
        <v>0</v>
      </c>
      <c r="J11" s="104">
        <f t="shared" si="0"/>
        <v>0</v>
      </c>
      <c r="K11" s="107">
        <v>0</v>
      </c>
      <c r="L11" s="107">
        <v>0</v>
      </c>
      <c r="M11" s="72" t="s">
        <v>196</v>
      </c>
    </row>
    <row r="12" spans="1:13" s="1" customFormat="1" ht="12.95" customHeight="1">
      <c r="A12" s="30"/>
      <c r="B12" s="31" t="s">
        <v>353</v>
      </c>
      <c r="C12" s="62" t="s">
        <v>354</v>
      </c>
      <c r="D12" s="43" t="s">
        <v>195</v>
      </c>
      <c r="E12" s="43" t="s">
        <v>196</v>
      </c>
      <c r="F12" s="107">
        <v>0</v>
      </c>
      <c r="G12" s="107">
        <v>0</v>
      </c>
      <c r="H12" s="107">
        <v>0</v>
      </c>
      <c r="I12" s="105">
        <v>0</v>
      </c>
      <c r="J12" s="104">
        <f t="shared" si="0"/>
        <v>0</v>
      </c>
      <c r="K12" s="107">
        <v>0</v>
      </c>
      <c r="L12" s="107">
        <v>0</v>
      </c>
      <c r="M12" s="72" t="s">
        <v>196</v>
      </c>
    </row>
    <row r="13" spans="1:13" s="1" customFormat="1" ht="12.95" customHeight="1">
      <c r="A13" s="30"/>
      <c r="B13" s="31" t="s">
        <v>355</v>
      </c>
      <c r="C13" s="62" t="s">
        <v>356</v>
      </c>
      <c r="D13" s="43" t="s">
        <v>195</v>
      </c>
      <c r="E13" s="43" t="s">
        <v>196</v>
      </c>
      <c r="F13" s="107">
        <v>0</v>
      </c>
      <c r="G13" s="107">
        <v>0</v>
      </c>
      <c r="H13" s="107">
        <v>0</v>
      </c>
      <c r="I13" s="105">
        <v>0</v>
      </c>
      <c r="J13" s="104">
        <f t="shared" si="0"/>
        <v>0</v>
      </c>
      <c r="K13" s="107">
        <v>0</v>
      </c>
      <c r="L13" s="107">
        <v>0</v>
      </c>
      <c r="M13" s="72" t="s">
        <v>196</v>
      </c>
    </row>
    <row r="14" spans="1:13" s="1" customFormat="1" ht="12.95" customHeight="1">
      <c r="A14" s="30"/>
      <c r="B14" s="31" t="s">
        <v>357</v>
      </c>
      <c r="C14" s="62" t="s">
        <v>358</v>
      </c>
      <c r="D14" s="43" t="s">
        <v>195</v>
      </c>
      <c r="E14" s="43" t="s">
        <v>196</v>
      </c>
      <c r="F14" s="107">
        <v>0</v>
      </c>
      <c r="G14" s="107">
        <v>0</v>
      </c>
      <c r="H14" s="107">
        <v>0</v>
      </c>
      <c r="I14" s="105">
        <v>0</v>
      </c>
      <c r="J14" s="104">
        <f t="shared" si="0"/>
        <v>0</v>
      </c>
      <c r="K14" s="107">
        <v>0</v>
      </c>
      <c r="L14" s="107">
        <v>0</v>
      </c>
      <c r="M14" s="72" t="s">
        <v>196</v>
      </c>
    </row>
    <row r="15" spans="1:13" s="1" customFormat="1" ht="26.1" customHeight="1">
      <c r="A15" s="30"/>
      <c r="B15" s="31" t="s">
        <v>359</v>
      </c>
      <c r="C15" s="62" t="s">
        <v>360</v>
      </c>
      <c r="D15" s="43" t="s">
        <v>195</v>
      </c>
      <c r="E15" s="43" t="s">
        <v>196</v>
      </c>
      <c r="F15" s="107">
        <v>0</v>
      </c>
      <c r="G15" s="107">
        <v>0</v>
      </c>
      <c r="H15" s="107">
        <v>0</v>
      </c>
      <c r="I15" s="105">
        <v>0</v>
      </c>
      <c r="J15" s="104">
        <f t="shared" si="0"/>
        <v>0</v>
      </c>
      <c r="K15" s="107">
        <v>0</v>
      </c>
      <c r="L15" s="107">
        <v>0</v>
      </c>
      <c r="M15" s="72" t="s">
        <v>196</v>
      </c>
    </row>
    <row r="16" spans="1:13" s="1" customFormat="1" ht="12.95" customHeight="1">
      <c r="A16" s="14"/>
      <c r="B16" s="22" t="s">
        <v>361</v>
      </c>
      <c r="C16" s="62" t="s">
        <v>362</v>
      </c>
      <c r="D16" s="43" t="s">
        <v>195</v>
      </c>
      <c r="E16" s="107">
        <v>0</v>
      </c>
      <c r="F16" s="107">
        <v>0</v>
      </c>
      <c r="G16" s="107">
        <v>0</v>
      </c>
      <c r="H16" s="107">
        <v>0</v>
      </c>
      <c r="I16" s="105">
        <v>0</v>
      </c>
      <c r="J16" s="104">
        <f t="shared" si="0"/>
        <v>0</v>
      </c>
      <c r="K16" s="107">
        <v>0</v>
      </c>
      <c r="L16" s="107">
        <v>0</v>
      </c>
      <c r="M16" s="82">
        <f>IF(E16="-",0,E16)+IF(F16="-",0,F16)+IF(G16="-",0,G16)-IF(H16="-",0,H16)-IF(K16="-",0,K16)-IF(L16="-",0,L16)</f>
        <v>0</v>
      </c>
    </row>
    <row r="17" spans="1:13" s="1" customFormat="1" ht="26.1" customHeight="1">
      <c r="A17" s="30"/>
      <c r="B17" s="31" t="s">
        <v>363</v>
      </c>
      <c r="C17" s="62" t="s">
        <v>364</v>
      </c>
      <c r="D17" s="43" t="s">
        <v>195</v>
      </c>
      <c r="E17" s="107">
        <v>0</v>
      </c>
      <c r="F17" s="107">
        <v>0</v>
      </c>
      <c r="G17" s="107">
        <v>0</v>
      </c>
      <c r="H17" s="107">
        <v>0</v>
      </c>
      <c r="I17" s="105">
        <v>0</v>
      </c>
      <c r="J17" s="104">
        <f t="shared" si="0"/>
        <v>0</v>
      </c>
      <c r="K17" s="107">
        <v>0</v>
      </c>
      <c r="L17" s="107">
        <v>0</v>
      </c>
      <c r="M17" s="82">
        <f>IF(E17="-",0,E17)+IF(F17="-",0,F17)+IF(G17="-",0,G17)-IF(H17="-",0,H17)-IF(K17="-",0,K17)-IF(L17="-",0,L17)</f>
        <v>0</v>
      </c>
    </row>
    <row r="18" spans="1:13" s="1" customFormat="1" ht="12.95" customHeight="1">
      <c r="A18" s="30"/>
      <c r="B18" s="31" t="s">
        <v>365</v>
      </c>
      <c r="C18" s="62" t="s">
        <v>366</v>
      </c>
      <c r="D18" s="43" t="s">
        <v>195</v>
      </c>
      <c r="E18" s="107">
        <v>0</v>
      </c>
      <c r="F18" s="107">
        <v>0</v>
      </c>
      <c r="G18" s="107">
        <v>0</v>
      </c>
      <c r="H18" s="107">
        <v>0</v>
      </c>
      <c r="I18" s="105">
        <v>0</v>
      </c>
      <c r="J18" s="104">
        <f t="shared" si="0"/>
        <v>0</v>
      </c>
      <c r="K18" s="107">
        <v>0</v>
      </c>
      <c r="L18" s="107">
        <v>0</v>
      </c>
      <c r="M18" s="82">
        <f>IF(E18="-",0,E18)+IF(F18="-",0,F18)+IF(G18="-",0,G18)-IF(H18="-",0,H18)-IF(K18="-",0,K18)-IF(L18="-",0,L18)</f>
        <v>0</v>
      </c>
    </row>
    <row r="19" spans="1:13" s="1" customFormat="1" ht="26.1" customHeight="1">
      <c r="A19" s="14"/>
      <c r="B19" s="83" t="s">
        <v>367</v>
      </c>
      <c r="C19" s="62" t="s">
        <v>368</v>
      </c>
      <c r="D19" s="43" t="s">
        <v>195</v>
      </c>
      <c r="E19" s="43" t="s">
        <v>196</v>
      </c>
      <c r="F19" s="43" t="s">
        <v>196</v>
      </c>
      <c r="G19" s="43" t="s">
        <v>196</v>
      </c>
      <c r="H19" s="64">
        <v>0</v>
      </c>
      <c r="I19" s="43" t="s">
        <v>196</v>
      </c>
      <c r="J19" s="43" t="s">
        <v>196</v>
      </c>
      <c r="K19" s="43" t="s">
        <v>196</v>
      </c>
      <c r="L19" s="43" t="s">
        <v>196</v>
      </c>
      <c r="M19" s="72" t="s">
        <v>196</v>
      </c>
    </row>
    <row r="20" spans="1:13" s="1" customFormat="1" ht="12.95" customHeight="1">
      <c r="A20" s="14"/>
      <c r="B20" s="22" t="s">
        <v>369</v>
      </c>
      <c r="C20" s="62" t="s">
        <v>370</v>
      </c>
      <c r="D20" s="43" t="s">
        <v>371</v>
      </c>
      <c r="E20" s="107">
        <v>0</v>
      </c>
      <c r="F20" s="107">
        <v>0</v>
      </c>
      <c r="G20" s="107">
        <v>0</v>
      </c>
      <c r="H20" s="107">
        <v>0</v>
      </c>
      <c r="I20" s="105">
        <v>0</v>
      </c>
      <c r="J20" s="104">
        <f t="shared" ref="J20:J27" si="1">IF((IF(H20="-",0,H20))=0,0,(IF((I20 * 1000)="-",0,(I20 * 1000)))/(IF(H20="-",0,H20)))</f>
        <v>0</v>
      </c>
      <c r="K20" s="107">
        <v>0</v>
      </c>
      <c r="L20" s="107">
        <v>0</v>
      </c>
      <c r="M20" s="221">
        <f t="shared" ref="M20:M27" si="2">IF(E20="-",0,E20)+IF(F20="-",0,F20)+IF(G20="-",0,G20)-IF(H20="-",0,H20)-IF(K20="-",0,K20)-IF(L20="-",0,L20)</f>
        <v>0</v>
      </c>
    </row>
    <row r="21" spans="1:13" s="1" customFormat="1" ht="12.95" customHeight="1">
      <c r="A21" s="14"/>
      <c r="B21" s="31" t="s">
        <v>372</v>
      </c>
      <c r="C21" s="62" t="s">
        <v>373</v>
      </c>
      <c r="D21" s="43" t="s">
        <v>371</v>
      </c>
      <c r="E21" s="107">
        <v>0</v>
      </c>
      <c r="F21" s="107">
        <v>0</v>
      </c>
      <c r="G21" s="107">
        <v>0</v>
      </c>
      <c r="H21" s="107">
        <v>0</v>
      </c>
      <c r="I21" s="105">
        <v>0</v>
      </c>
      <c r="J21" s="104">
        <f t="shared" si="1"/>
        <v>0</v>
      </c>
      <c r="K21" s="107">
        <v>0</v>
      </c>
      <c r="L21" s="107">
        <v>0</v>
      </c>
      <c r="M21" s="221">
        <f t="shared" si="2"/>
        <v>0</v>
      </c>
    </row>
    <row r="22" spans="1:13" s="1" customFormat="1" ht="12.95" customHeight="1">
      <c r="A22" s="14"/>
      <c r="B22" s="34" t="s">
        <v>374</v>
      </c>
      <c r="C22" s="62" t="s">
        <v>375</v>
      </c>
      <c r="D22" s="43" t="s">
        <v>371</v>
      </c>
      <c r="E22" s="107">
        <v>0</v>
      </c>
      <c r="F22" s="107">
        <v>0</v>
      </c>
      <c r="G22" s="107">
        <v>0</v>
      </c>
      <c r="H22" s="107">
        <v>0</v>
      </c>
      <c r="I22" s="105">
        <v>0</v>
      </c>
      <c r="J22" s="104">
        <f t="shared" si="1"/>
        <v>0</v>
      </c>
      <c r="K22" s="107">
        <v>0</v>
      </c>
      <c r="L22" s="107">
        <v>0</v>
      </c>
      <c r="M22" s="221">
        <f t="shared" si="2"/>
        <v>0</v>
      </c>
    </row>
    <row r="23" spans="1:13" s="1" customFormat="1" ht="12.95" customHeight="1">
      <c r="A23" s="14"/>
      <c r="B23" s="22" t="s">
        <v>376</v>
      </c>
      <c r="C23" s="62" t="s">
        <v>377</v>
      </c>
      <c r="D23" s="43" t="s">
        <v>195</v>
      </c>
      <c r="E23" s="107">
        <v>0</v>
      </c>
      <c r="F23" s="107">
        <v>0</v>
      </c>
      <c r="G23" s="107">
        <v>0</v>
      </c>
      <c r="H23" s="107">
        <v>0</v>
      </c>
      <c r="I23" s="105">
        <v>0</v>
      </c>
      <c r="J23" s="104">
        <f t="shared" si="1"/>
        <v>0</v>
      </c>
      <c r="K23" s="107">
        <v>0</v>
      </c>
      <c r="L23" s="107">
        <v>0</v>
      </c>
      <c r="M23" s="221">
        <f t="shared" si="2"/>
        <v>0</v>
      </c>
    </row>
    <row r="24" spans="1:13" s="1" customFormat="1" ht="12.95" customHeight="1">
      <c r="A24" s="30"/>
      <c r="B24" s="31" t="s">
        <v>378</v>
      </c>
      <c r="C24" s="62" t="s">
        <v>379</v>
      </c>
      <c r="D24" s="43" t="s">
        <v>195</v>
      </c>
      <c r="E24" s="107">
        <v>0</v>
      </c>
      <c r="F24" s="107">
        <v>0</v>
      </c>
      <c r="G24" s="107">
        <v>0</v>
      </c>
      <c r="H24" s="107">
        <v>0</v>
      </c>
      <c r="I24" s="105">
        <v>0</v>
      </c>
      <c r="J24" s="104">
        <f t="shared" si="1"/>
        <v>0</v>
      </c>
      <c r="K24" s="107">
        <v>0</v>
      </c>
      <c r="L24" s="107">
        <v>0</v>
      </c>
      <c r="M24" s="221">
        <f t="shared" si="2"/>
        <v>0</v>
      </c>
    </row>
    <row r="25" spans="1:13" s="1" customFormat="1" ht="12.95" customHeight="1">
      <c r="A25" s="14"/>
      <c r="B25" s="22" t="s">
        <v>380</v>
      </c>
      <c r="C25" s="62" t="s">
        <v>381</v>
      </c>
      <c r="D25" s="43" t="s">
        <v>195</v>
      </c>
      <c r="E25" s="107">
        <v>0</v>
      </c>
      <c r="F25" s="107">
        <v>0</v>
      </c>
      <c r="G25" s="107">
        <v>0</v>
      </c>
      <c r="H25" s="107">
        <v>0</v>
      </c>
      <c r="I25" s="105">
        <v>0</v>
      </c>
      <c r="J25" s="104">
        <f t="shared" si="1"/>
        <v>0</v>
      </c>
      <c r="K25" s="107">
        <v>0</v>
      </c>
      <c r="L25" s="107">
        <v>0</v>
      </c>
      <c r="M25" s="221">
        <f t="shared" si="2"/>
        <v>0</v>
      </c>
    </row>
    <row r="26" spans="1:13" s="1" customFormat="1" ht="12.95" customHeight="1">
      <c r="A26" s="14"/>
      <c r="B26" s="22" t="s">
        <v>382</v>
      </c>
      <c r="C26" s="62" t="s">
        <v>383</v>
      </c>
      <c r="D26" s="43" t="s">
        <v>195</v>
      </c>
      <c r="E26" s="107">
        <v>0</v>
      </c>
      <c r="F26" s="107">
        <v>0</v>
      </c>
      <c r="G26" s="107">
        <v>0</v>
      </c>
      <c r="H26" s="107">
        <v>0</v>
      </c>
      <c r="I26" s="105">
        <v>0</v>
      </c>
      <c r="J26" s="104">
        <f t="shared" si="1"/>
        <v>0</v>
      </c>
      <c r="K26" s="107">
        <v>0</v>
      </c>
      <c r="L26" s="107">
        <v>0</v>
      </c>
      <c r="M26" s="221">
        <f t="shared" si="2"/>
        <v>0</v>
      </c>
    </row>
    <row r="27" spans="1:13" s="1" customFormat="1" ht="26.1" customHeight="1">
      <c r="A27" s="30"/>
      <c r="B27" s="31" t="s">
        <v>384</v>
      </c>
      <c r="C27" s="62" t="s">
        <v>385</v>
      </c>
      <c r="D27" s="43" t="s">
        <v>195</v>
      </c>
      <c r="E27" s="107">
        <v>0</v>
      </c>
      <c r="F27" s="107">
        <v>0</v>
      </c>
      <c r="G27" s="107">
        <v>0</v>
      </c>
      <c r="H27" s="107">
        <v>0</v>
      </c>
      <c r="I27" s="105">
        <v>0</v>
      </c>
      <c r="J27" s="104">
        <f t="shared" si="1"/>
        <v>0</v>
      </c>
      <c r="K27" s="107">
        <v>0</v>
      </c>
      <c r="L27" s="107">
        <v>0</v>
      </c>
      <c r="M27" s="221">
        <f t="shared" si="2"/>
        <v>0</v>
      </c>
    </row>
    <row r="28" spans="1:13" s="1" customFormat="1" ht="12.95" customHeight="1">
      <c r="A28" s="14"/>
      <c r="B28" s="22" t="s">
        <v>386</v>
      </c>
      <c r="C28" s="65" t="s">
        <v>387</v>
      </c>
      <c r="D28" s="66" t="s">
        <v>196</v>
      </c>
      <c r="E28" s="66" t="s">
        <v>196</v>
      </c>
      <c r="F28" s="66" t="s">
        <v>196</v>
      </c>
      <c r="G28" s="66" t="s">
        <v>196</v>
      </c>
      <c r="H28" s="66" t="s">
        <v>196</v>
      </c>
      <c r="I28" s="48">
        <v>0</v>
      </c>
      <c r="J28" s="66" t="s">
        <v>196</v>
      </c>
      <c r="K28" s="66" t="s">
        <v>196</v>
      </c>
      <c r="L28" s="67">
        <v>0</v>
      </c>
      <c r="M28" s="84" t="s">
        <v>196</v>
      </c>
    </row>
    <row r="29" spans="1:13" s="40" customFormat="1" ht="11.1" customHeight="1"/>
    <row r="30" spans="1:13" s="1" customFormat="1" ht="15" customHeight="1">
      <c r="B30" s="68" t="s">
        <v>388</v>
      </c>
    </row>
    <row r="31" spans="1:13" s="1" customFormat="1" ht="26.1" customHeight="1">
      <c r="A31" s="76"/>
      <c r="B31" s="43" t="s">
        <v>27</v>
      </c>
      <c r="C31" s="43" t="s">
        <v>19</v>
      </c>
      <c r="D31" s="43" t="s">
        <v>389</v>
      </c>
    </row>
    <row r="32" spans="1:13" s="69" customFormat="1" ht="11.1" customHeight="1">
      <c r="A32" s="85"/>
      <c r="B32" s="20" t="s">
        <v>21</v>
      </c>
      <c r="C32" s="20" t="s">
        <v>22</v>
      </c>
      <c r="D32" s="20" t="s">
        <v>23</v>
      </c>
    </row>
    <row r="33" spans="1:10" s="1" customFormat="1" ht="15" customHeight="1">
      <c r="A33" s="76"/>
      <c r="B33" s="63" t="s">
        <v>390</v>
      </c>
      <c r="C33" s="86" t="s">
        <v>391</v>
      </c>
      <c r="D33" s="87">
        <v>0</v>
      </c>
    </row>
    <row r="34" spans="1:10" s="1" customFormat="1" ht="15" customHeight="1"/>
    <row r="35" spans="1:10" s="1" customFormat="1" ht="15" customHeight="1">
      <c r="B35" s="149" t="s">
        <v>392</v>
      </c>
      <c r="C35" s="149"/>
      <c r="D35" s="149"/>
      <c r="E35" s="149"/>
      <c r="F35" s="149"/>
      <c r="G35" s="149"/>
    </row>
    <row r="36" spans="1:10" s="1" customFormat="1" ht="38.25" customHeight="1">
      <c r="A36" s="55"/>
      <c r="B36" s="43" t="s">
        <v>393</v>
      </c>
      <c r="C36" s="43" t="s">
        <v>19</v>
      </c>
      <c r="D36" s="43" t="s">
        <v>394</v>
      </c>
      <c r="E36" s="43" t="s">
        <v>395</v>
      </c>
      <c r="F36" s="43" t="s">
        <v>396</v>
      </c>
      <c r="G36" s="43" t="s">
        <v>397</v>
      </c>
      <c r="H36" s="43" t="s">
        <v>395</v>
      </c>
      <c r="I36" s="43" t="s">
        <v>398</v>
      </c>
      <c r="J36" s="3"/>
    </row>
    <row r="37" spans="1:10" s="18" customFormat="1" ht="11.1" customHeight="1">
      <c r="A37" s="19"/>
      <c r="B37" s="88" t="s">
        <v>21</v>
      </c>
      <c r="C37" s="88" t="s">
        <v>22</v>
      </c>
      <c r="D37" s="88" t="s">
        <v>23</v>
      </c>
      <c r="E37" s="88" t="s">
        <v>29</v>
      </c>
      <c r="F37" s="88" t="s">
        <v>152</v>
      </c>
      <c r="G37" s="88" t="s">
        <v>153</v>
      </c>
      <c r="H37" s="88" t="s">
        <v>154</v>
      </c>
      <c r="I37" s="88" t="s">
        <v>155</v>
      </c>
      <c r="J37" s="19"/>
    </row>
    <row r="38" spans="1:10" s="25" customFormat="1" ht="26.1" customHeight="1">
      <c r="A38" s="26"/>
      <c r="B38" s="27" t="s">
        <v>399</v>
      </c>
      <c r="C38" s="60" t="s">
        <v>400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3">
        <v>0</v>
      </c>
      <c r="J38" s="50"/>
    </row>
    <row r="39" spans="1:10" s="1" customFormat="1" ht="26.1" customHeight="1">
      <c r="A39" s="30"/>
      <c r="B39" s="31" t="s">
        <v>401</v>
      </c>
      <c r="C39" s="62" t="s">
        <v>402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224">
        <v>0</v>
      </c>
      <c r="J39" s="3"/>
    </row>
    <row r="40" spans="1:10" s="25" customFormat="1" ht="12.95" customHeight="1">
      <c r="A40" s="30"/>
      <c r="B40" s="31" t="s">
        <v>403</v>
      </c>
      <c r="C40" s="62" t="s">
        <v>404</v>
      </c>
      <c r="D40" s="103" t="s">
        <v>108</v>
      </c>
      <c r="E40" s="103" t="s">
        <v>108</v>
      </c>
      <c r="F40" s="103" t="s">
        <v>108</v>
      </c>
      <c r="G40" s="103" t="s">
        <v>108</v>
      </c>
      <c r="H40" s="103" t="s">
        <v>108</v>
      </c>
      <c r="I40" s="174" t="s">
        <v>108</v>
      </c>
    </row>
    <row r="41" spans="1:10" s="25" customFormat="1" ht="12.95" customHeight="1">
      <c r="A41" s="26"/>
      <c r="B41" s="31" t="s">
        <v>405</v>
      </c>
      <c r="C41" s="62" t="s">
        <v>406</v>
      </c>
      <c r="D41" s="103" t="s">
        <v>108</v>
      </c>
      <c r="E41" s="103" t="s">
        <v>108</v>
      </c>
      <c r="F41" s="103" t="s">
        <v>108</v>
      </c>
      <c r="G41" s="103" t="s">
        <v>108</v>
      </c>
      <c r="H41" s="103" t="s">
        <v>108</v>
      </c>
      <c r="I41" s="174" t="s">
        <v>108</v>
      </c>
    </row>
    <row r="42" spans="1:10" s="25" customFormat="1" ht="26.1" customHeight="1">
      <c r="A42" s="26"/>
      <c r="B42" s="27" t="s">
        <v>407</v>
      </c>
      <c r="C42" s="73" t="s">
        <v>408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25">
        <v>0</v>
      </c>
    </row>
    <row r="43" spans="1:10" s="1" customFormat="1" ht="26.1" customHeight="1">
      <c r="A43" s="30"/>
      <c r="B43" s="31" t="s">
        <v>401</v>
      </c>
      <c r="C43" s="62" t="s">
        <v>409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224">
        <v>0</v>
      </c>
    </row>
    <row r="44" spans="1:10" s="25" customFormat="1" ht="12.95" customHeight="1">
      <c r="A44" s="30"/>
      <c r="B44" s="31" t="s">
        <v>403</v>
      </c>
      <c r="C44" s="62" t="s">
        <v>410</v>
      </c>
      <c r="D44" s="103" t="s">
        <v>108</v>
      </c>
      <c r="E44" s="103" t="s">
        <v>108</v>
      </c>
      <c r="F44" s="103" t="s">
        <v>108</v>
      </c>
      <c r="G44" s="103" t="s">
        <v>108</v>
      </c>
      <c r="H44" s="103" t="s">
        <v>108</v>
      </c>
      <c r="I44" s="174" t="s">
        <v>108</v>
      </c>
    </row>
    <row r="45" spans="1:10" s="25" customFormat="1" ht="12.95" customHeight="1">
      <c r="A45" s="30"/>
      <c r="B45" s="31" t="s">
        <v>405</v>
      </c>
      <c r="C45" s="62" t="s">
        <v>411</v>
      </c>
      <c r="D45" s="103" t="s">
        <v>108</v>
      </c>
      <c r="E45" s="103" t="s">
        <v>108</v>
      </c>
      <c r="F45" s="103" t="s">
        <v>108</v>
      </c>
      <c r="G45" s="103" t="s">
        <v>108</v>
      </c>
      <c r="H45" s="103" t="s">
        <v>108</v>
      </c>
      <c r="I45" s="174" t="s">
        <v>108</v>
      </c>
    </row>
    <row r="46" spans="1:10" s="25" customFormat="1" ht="12.95" customHeight="1">
      <c r="A46" s="26"/>
      <c r="B46" s="27" t="s">
        <v>412</v>
      </c>
      <c r="C46" s="73" t="s">
        <v>413</v>
      </c>
      <c r="D46" s="207">
        <v>0</v>
      </c>
      <c r="E46" s="207">
        <v>0</v>
      </c>
      <c r="F46" s="207">
        <v>0</v>
      </c>
      <c r="G46" s="207">
        <v>0</v>
      </c>
      <c r="H46" s="207">
        <v>0</v>
      </c>
      <c r="I46" s="225">
        <v>0</v>
      </c>
    </row>
    <row r="47" spans="1:10" s="25" customFormat="1" ht="12.95" customHeight="1">
      <c r="A47" s="26"/>
      <c r="B47" s="27" t="s">
        <v>414</v>
      </c>
      <c r="C47" s="73" t="s">
        <v>415</v>
      </c>
      <c r="D47" s="207">
        <v>0</v>
      </c>
      <c r="E47" s="207">
        <v>0</v>
      </c>
      <c r="F47" s="207">
        <v>0</v>
      </c>
      <c r="G47" s="207">
        <v>0</v>
      </c>
      <c r="H47" s="207">
        <v>0</v>
      </c>
      <c r="I47" s="225">
        <v>0</v>
      </c>
    </row>
    <row r="48" spans="1:10" s="1" customFormat="1" ht="26.1" customHeight="1">
      <c r="A48" s="30"/>
      <c r="B48" s="31" t="s">
        <v>416</v>
      </c>
      <c r="C48" s="62" t="s">
        <v>417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224">
        <v>0</v>
      </c>
    </row>
    <row r="49" spans="1:9" s="1" customFormat="1" ht="26.1" customHeight="1">
      <c r="A49" s="89"/>
      <c r="B49" s="83" t="s">
        <v>418</v>
      </c>
      <c r="C49" s="62" t="s">
        <v>419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224">
        <v>0</v>
      </c>
    </row>
    <row r="50" spans="1:9" s="25" customFormat="1" ht="12.95" customHeight="1">
      <c r="A50" s="26"/>
      <c r="B50" s="27" t="s">
        <v>420</v>
      </c>
      <c r="C50" s="73" t="s">
        <v>421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25">
        <v>0</v>
      </c>
    </row>
    <row r="51" spans="1:9" s="1" customFormat="1" ht="26.1" customHeight="1">
      <c r="A51" s="30"/>
      <c r="B51" s="31" t="s">
        <v>422</v>
      </c>
      <c r="C51" s="62" t="s">
        <v>423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224">
        <v>0</v>
      </c>
    </row>
    <row r="52" spans="1:9" s="25" customFormat="1" ht="12.95" customHeight="1">
      <c r="A52" s="26"/>
      <c r="B52" s="27" t="s">
        <v>424</v>
      </c>
      <c r="C52" s="73" t="s">
        <v>425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25">
        <v>0</v>
      </c>
    </row>
    <row r="53" spans="1:9" s="1" customFormat="1" ht="26.1" customHeight="1">
      <c r="A53" s="30"/>
      <c r="B53" s="31" t="s">
        <v>426</v>
      </c>
      <c r="C53" s="62" t="s">
        <v>427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224">
        <v>0</v>
      </c>
    </row>
    <row r="54" spans="1:9" s="25" customFormat="1" ht="12.95" customHeight="1">
      <c r="A54" s="26"/>
      <c r="B54" s="27" t="s">
        <v>428</v>
      </c>
      <c r="C54" s="73" t="s">
        <v>429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25">
        <v>0</v>
      </c>
    </row>
    <row r="55" spans="1:9" s="25" customFormat="1" ht="12.95" customHeight="1">
      <c r="A55" s="26"/>
      <c r="B55" s="27" t="s">
        <v>430</v>
      </c>
      <c r="C55" s="73" t="s">
        <v>431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25">
        <v>0</v>
      </c>
    </row>
    <row r="56" spans="1:9" s="25" customFormat="1" ht="12.95" customHeight="1">
      <c r="A56" s="26"/>
      <c r="B56" s="27" t="s">
        <v>432</v>
      </c>
      <c r="C56" s="73" t="s">
        <v>433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25">
        <v>0</v>
      </c>
    </row>
    <row r="57" spans="1:9" s="1" customFormat="1" ht="26.1" customHeight="1">
      <c r="A57" s="30"/>
      <c r="B57" s="31" t="s">
        <v>434</v>
      </c>
      <c r="C57" s="62" t="s">
        <v>435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224">
        <v>0</v>
      </c>
    </row>
    <row r="58" spans="1:9" s="25" customFormat="1" ht="12.95" customHeight="1">
      <c r="A58" s="26"/>
      <c r="B58" s="27" t="s">
        <v>436</v>
      </c>
      <c r="C58" s="73" t="s">
        <v>437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25">
        <v>0</v>
      </c>
    </row>
    <row r="59" spans="1:9" s="25" customFormat="1" ht="12.95" customHeight="1">
      <c r="A59" s="26"/>
      <c r="B59" s="27" t="s">
        <v>438</v>
      </c>
      <c r="C59" s="73" t="s">
        <v>439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25">
        <v>0</v>
      </c>
    </row>
    <row r="60" spans="1:9" s="25" customFormat="1" ht="12.95" customHeight="1">
      <c r="A60" s="26"/>
      <c r="B60" s="27" t="s">
        <v>440</v>
      </c>
      <c r="C60" s="90" t="s">
        <v>441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7">
        <v>0</v>
      </c>
    </row>
  </sheetData>
  <mergeCells count="2">
    <mergeCell ref="B2:I2"/>
    <mergeCell ref="B35:G35"/>
  </mergeCells>
  <pageMargins left="0.19685039370078741" right="0.19685039370078741" top="0.19685039370078741" bottom="0.19685039370078741" header="0" footer="0"/>
  <pageSetup scale="81" fitToHeight="0" pageOrder="overThenDown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28"/>
  <sheetViews>
    <sheetView tabSelected="1" workbookViewId="0">
      <selection activeCell="M27" sqref="M27"/>
    </sheetView>
  </sheetViews>
  <sheetFormatPr defaultColWidth="10.5" defaultRowHeight="11.45" customHeight="1"/>
  <cols>
    <col min="1" max="1" width="0.6640625" style="91" customWidth="1"/>
    <col min="2" max="2" width="74.6640625" style="39" customWidth="1"/>
    <col min="3" max="3" width="10.5" style="39" customWidth="1"/>
    <col min="4" max="15" width="14" style="39" customWidth="1"/>
  </cols>
  <sheetData>
    <row r="1" spans="1:15" s="40" customFormat="1" ht="11.1" customHeight="1">
      <c r="O1" s="41" t="s">
        <v>442</v>
      </c>
    </row>
    <row r="2" spans="1:15" s="1" customFormat="1" ht="15" customHeight="1">
      <c r="B2" s="149" t="s">
        <v>443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5" s="1" customFormat="1" ht="69" customHeight="1">
      <c r="A3" s="55"/>
      <c r="B3" s="43" t="s">
        <v>27</v>
      </c>
      <c r="C3" s="43" t="s">
        <v>19</v>
      </c>
      <c r="D3" s="43" t="s">
        <v>179</v>
      </c>
      <c r="E3" s="43" t="s">
        <v>444</v>
      </c>
      <c r="F3" s="116" t="s">
        <v>504</v>
      </c>
      <c r="G3" s="43" t="s">
        <v>445</v>
      </c>
      <c r="H3" s="92" t="s">
        <v>499</v>
      </c>
      <c r="I3" s="75" t="s">
        <v>505</v>
      </c>
      <c r="J3" s="43" t="s">
        <v>445</v>
      </c>
      <c r="K3" s="43" t="s">
        <v>446</v>
      </c>
      <c r="L3" s="43" t="s">
        <v>445</v>
      </c>
      <c r="M3" s="43" t="s">
        <v>186</v>
      </c>
      <c r="N3" s="57" t="s">
        <v>501</v>
      </c>
      <c r="O3" s="43" t="s">
        <v>447</v>
      </c>
    </row>
    <row r="4" spans="1:15" s="18" customFormat="1" ht="11.1" customHeight="1">
      <c r="A4" s="19"/>
      <c r="B4" s="88" t="s">
        <v>21</v>
      </c>
      <c r="C4" s="88" t="s">
        <v>22</v>
      </c>
      <c r="D4" s="88" t="s">
        <v>23</v>
      </c>
      <c r="E4" s="88" t="s">
        <v>29</v>
      </c>
      <c r="F4" s="88" t="s">
        <v>152</v>
      </c>
      <c r="G4" s="88" t="s">
        <v>285</v>
      </c>
      <c r="H4" s="93" t="s">
        <v>153</v>
      </c>
      <c r="I4" s="93" t="s">
        <v>154</v>
      </c>
      <c r="J4" s="94" t="s">
        <v>448</v>
      </c>
      <c r="K4" s="94" t="s">
        <v>155</v>
      </c>
      <c r="L4" s="94" t="s">
        <v>449</v>
      </c>
      <c r="M4" s="94" t="s">
        <v>156</v>
      </c>
      <c r="N4" s="94" t="s">
        <v>157</v>
      </c>
      <c r="O4" s="94" t="s">
        <v>158</v>
      </c>
    </row>
    <row r="5" spans="1:15" s="25" customFormat="1" ht="51" customHeight="1">
      <c r="A5" s="26"/>
      <c r="B5" s="27" t="s">
        <v>450</v>
      </c>
      <c r="C5" s="60" t="s">
        <v>451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61" t="s">
        <v>196</v>
      </c>
      <c r="J5" s="61" t="s">
        <v>196</v>
      </c>
      <c r="K5" s="45">
        <f>IF(K6="-",0,K6) + IF(K8="-",0,K8) + IF(K10="-",0,K10) + IF(K13="-",0,K13) + IF(K14="-",0,K14) + IF(K15="-",0,K15) + IF(K17="-",0,K17) + IF(K18="-",0,K18) + IF(K19="-",0,K19) + IF(K20="-",0,K20) + IF(K21="-",0,K21)</f>
        <v>0</v>
      </c>
      <c r="L5" s="45">
        <f>IF(L6="-",0,L6) + IF(L8="-",0,L8) + IF(L10="-",0,L10) + IF(L13="-",0,L13) + IF(L14="-",0,L14) + IF(L15="-",0,L15) + IF(L17="-",0,L17) + IF(L18="-",0,L18) + IF(L19="-",0,L19) + IF(L20="-",0,L20) + IF(L21="-",0,L21)</f>
        <v>0</v>
      </c>
      <c r="M5" s="61" t="s">
        <v>196</v>
      </c>
      <c r="N5" s="61" t="s">
        <v>196</v>
      </c>
      <c r="O5" s="71" t="s">
        <v>196</v>
      </c>
    </row>
    <row r="6" spans="1:15" s="1" customFormat="1" ht="15" customHeight="1">
      <c r="A6" s="14"/>
      <c r="B6" s="22" t="s">
        <v>452</v>
      </c>
      <c r="C6" s="62" t="s">
        <v>453</v>
      </c>
      <c r="D6" s="43" t="s">
        <v>195</v>
      </c>
      <c r="E6" s="107"/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5">
        <v>0</v>
      </c>
      <c r="L6" s="105">
        <v>0</v>
      </c>
      <c r="M6" s="104">
        <f t="shared" ref="M6:M14" si="0">IF((IF(I6="-",0,I6))=0,0,(IF((K6 * 1000)="-",0,(K6 * 1000)))/(IF(I6="-",0,I6)))</f>
        <v>0</v>
      </c>
      <c r="N6" s="107">
        <v>0</v>
      </c>
      <c r="O6" s="221">
        <f t="shared" ref="O6:O20" si="1">IF(E6="-",0,E6)+IF(F6="-",0,F6)+IF(H6="-",0,H6)-IF(I6="-",0,I6)-IF(N6="-",0,N6)</f>
        <v>0</v>
      </c>
    </row>
    <row r="7" spans="1:15" s="1" customFormat="1" ht="15" customHeight="1">
      <c r="A7" s="30"/>
      <c r="B7" s="31" t="s">
        <v>454</v>
      </c>
      <c r="C7" s="62" t="s">
        <v>455</v>
      </c>
      <c r="D7" s="43" t="s">
        <v>195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5">
        <v>0</v>
      </c>
      <c r="L7" s="105">
        <v>0</v>
      </c>
      <c r="M7" s="104">
        <f t="shared" si="0"/>
        <v>0</v>
      </c>
      <c r="N7" s="107">
        <v>0</v>
      </c>
      <c r="O7" s="221">
        <f t="shared" si="1"/>
        <v>0</v>
      </c>
    </row>
    <row r="8" spans="1:15" s="1" customFormat="1" ht="15" customHeight="1">
      <c r="A8" s="14"/>
      <c r="B8" s="22" t="s">
        <v>456</v>
      </c>
      <c r="C8" s="62" t="s">
        <v>457</v>
      </c>
      <c r="D8" s="43" t="s">
        <v>195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5">
        <v>0</v>
      </c>
      <c r="L8" s="105">
        <v>0</v>
      </c>
      <c r="M8" s="104">
        <f t="shared" si="0"/>
        <v>0</v>
      </c>
      <c r="N8" s="107">
        <v>0</v>
      </c>
      <c r="O8" s="221">
        <f t="shared" si="1"/>
        <v>0</v>
      </c>
    </row>
    <row r="9" spans="1:15" s="1" customFormat="1" ht="26.1" customHeight="1">
      <c r="A9" s="14"/>
      <c r="B9" s="31" t="s">
        <v>458</v>
      </c>
      <c r="C9" s="62" t="s">
        <v>459</v>
      </c>
      <c r="D9" s="43" t="s">
        <v>195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5">
        <v>0</v>
      </c>
      <c r="L9" s="105">
        <v>0</v>
      </c>
      <c r="M9" s="104">
        <f t="shared" si="0"/>
        <v>0</v>
      </c>
      <c r="N9" s="107">
        <v>0</v>
      </c>
      <c r="O9" s="221">
        <f t="shared" si="1"/>
        <v>0</v>
      </c>
    </row>
    <row r="10" spans="1:15" s="1" customFormat="1" ht="15" customHeight="1">
      <c r="A10" s="14"/>
      <c r="B10" s="22" t="s">
        <v>460</v>
      </c>
      <c r="C10" s="62" t="s">
        <v>461</v>
      </c>
      <c r="D10" s="43" t="s">
        <v>195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5">
        <v>0</v>
      </c>
      <c r="L10" s="105">
        <v>0</v>
      </c>
      <c r="M10" s="104">
        <f t="shared" si="0"/>
        <v>0</v>
      </c>
      <c r="N10" s="107">
        <v>0</v>
      </c>
      <c r="O10" s="221">
        <f t="shared" si="1"/>
        <v>0</v>
      </c>
    </row>
    <row r="11" spans="1:15" s="1" customFormat="1" ht="15" customHeight="1">
      <c r="A11" s="30"/>
      <c r="B11" s="31" t="s">
        <v>462</v>
      </c>
      <c r="C11" s="62" t="s">
        <v>463</v>
      </c>
      <c r="D11" s="43" t="s">
        <v>195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5">
        <v>0</v>
      </c>
      <c r="L11" s="105">
        <v>0</v>
      </c>
      <c r="M11" s="104">
        <f t="shared" si="0"/>
        <v>0</v>
      </c>
      <c r="N11" s="107">
        <v>0</v>
      </c>
      <c r="O11" s="221">
        <f t="shared" si="1"/>
        <v>0</v>
      </c>
    </row>
    <row r="12" spans="1:15" s="1" customFormat="1" ht="12.95" customHeight="1">
      <c r="A12" s="14"/>
      <c r="B12" s="34" t="s">
        <v>464</v>
      </c>
      <c r="C12" s="62" t="s">
        <v>465</v>
      </c>
      <c r="D12" s="43" t="s">
        <v>195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5">
        <v>0</v>
      </c>
      <c r="L12" s="105">
        <v>0</v>
      </c>
      <c r="M12" s="104">
        <f t="shared" si="0"/>
        <v>0</v>
      </c>
      <c r="N12" s="107">
        <v>0</v>
      </c>
      <c r="O12" s="221">
        <f t="shared" si="1"/>
        <v>0</v>
      </c>
    </row>
    <row r="13" spans="1:15" s="1" customFormat="1" ht="26.1" customHeight="1">
      <c r="A13" s="14"/>
      <c r="B13" s="22" t="s">
        <v>466</v>
      </c>
      <c r="C13" s="62" t="s">
        <v>467</v>
      </c>
      <c r="D13" s="43" t="s">
        <v>195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5">
        <v>0</v>
      </c>
      <c r="L13" s="105">
        <v>0</v>
      </c>
      <c r="M13" s="104">
        <f t="shared" si="0"/>
        <v>0</v>
      </c>
      <c r="N13" s="107">
        <v>0</v>
      </c>
      <c r="O13" s="221">
        <f t="shared" si="1"/>
        <v>0</v>
      </c>
    </row>
    <row r="14" spans="1:15" s="1" customFormat="1" ht="26.1" customHeight="1">
      <c r="A14" s="14"/>
      <c r="B14" s="22" t="s">
        <v>468</v>
      </c>
      <c r="C14" s="62" t="s">
        <v>469</v>
      </c>
      <c r="D14" s="43" t="s">
        <v>470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5">
        <v>0</v>
      </c>
      <c r="L14" s="105">
        <v>0</v>
      </c>
      <c r="M14" s="104">
        <f t="shared" si="0"/>
        <v>0</v>
      </c>
      <c r="N14" s="107">
        <v>0</v>
      </c>
      <c r="O14" s="221">
        <f t="shared" si="1"/>
        <v>0</v>
      </c>
    </row>
    <row r="15" spans="1:15" s="1" customFormat="1" ht="15" customHeight="1">
      <c r="A15" s="14"/>
      <c r="B15" s="22" t="s">
        <v>471</v>
      </c>
      <c r="C15" s="62" t="s">
        <v>472</v>
      </c>
      <c r="D15" s="43" t="s">
        <v>195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5">
        <v>0</v>
      </c>
      <c r="L15" s="105">
        <v>0</v>
      </c>
      <c r="M15" s="102" t="s">
        <v>196</v>
      </c>
      <c r="N15" s="107">
        <v>0</v>
      </c>
      <c r="O15" s="221">
        <f t="shared" si="1"/>
        <v>0</v>
      </c>
    </row>
    <row r="16" spans="1:15" s="1" customFormat="1" ht="15" customHeight="1">
      <c r="A16" s="30"/>
      <c r="B16" s="31" t="s">
        <v>473</v>
      </c>
      <c r="C16" s="62" t="s">
        <v>474</v>
      </c>
      <c r="D16" s="43" t="s">
        <v>195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5">
        <v>0</v>
      </c>
      <c r="L16" s="105">
        <v>0</v>
      </c>
      <c r="M16" s="104">
        <f>IF((IF(I16="-",0,I16))=0,0,(IF((K16 * 1000)="-",0,(K16 * 1000)))/(IF(I16="-",0,I16)))</f>
        <v>0</v>
      </c>
      <c r="N16" s="107">
        <v>0</v>
      </c>
      <c r="O16" s="221">
        <f t="shared" si="1"/>
        <v>0</v>
      </c>
    </row>
    <row r="17" spans="1:15" s="1" customFormat="1" ht="15" customHeight="1">
      <c r="A17" s="14"/>
      <c r="B17" s="22" t="s">
        <v>475</v>
      </c>
      <c r="C17" s="62" t="s">
        <v>476</v>
      </c>
      <c r="D17" s="43" t="s">
        <v>195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5">
        <v>0</v>
      </c>
      <c r="L17" s="105">
        <v>0</v>
      </c>
      <c r="M17" s="104">
        <f>IF((IF(I17="-",0,I17))=0,0,(IF((K17 * 1000)="-",0,(K17 * 1000)))/(IF(I17="-",0,I17)))</f>
        <v>0</v>
      </c>
      <c r="N17" s="107">
        <v>0</v>
      </c>
      <c r="O17" s="221">
        <f t="shared" si="1"/>
        <v>0</v>
      </c>
    </row>
    <row r="18" spans="1:15" s="1" customFormat="1" ht="15" customHeight="1">
      <c r="A18" s="14"/>
      <c r="B18" s="22" t="s">
        <v>477</v>
      </c>
      <c r="C18" s="62" t="s">
        <v>478</v>
      </c>
      <c r="D18" s="43" t="s">
        <v>195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5">
        <v>0</v>
      </c>
      <c r="L18" s="105">
        <v>0</v>
      </c>
      <c r="M18" s="104">
        <f>IF((IF(I18="-",0,I18))=0,0,(IF((K18 * 1000)="-",0,(K18 * 1000)))/(IF(I18="-",0,I18)))</f>
        <v>0</v>
      </c>
      <c r="N18" s="107">
        <v>0</v>
      </c>
      <c r="O18" s="221">
        <f t="shared" si="1"/>
        <v>0</v>
      </c>
    </row>
    <row r="19" spans="1:15" s="1" customFormat="1" ht="26.1" customHeight="1">
      <c r="A19" s="14"/>
      <c r="B19" s="22" t="s">
        <v>479</v>
      </c>
      <c r="C19" s="62" t="s">
        <v>480</v>
      </c>
      <c r="D19" s="43" t="s">
        <v>195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5">
        <v>0</v>
      </c>
      <c r="L19" s="105">
        <v>0</v>
      </c>
      <c r="M19" s="102" t="s">
        <v>196</v>
      </c>
      <c r="N19" s="107">
        <v>0</v>
      </c>
      <c r="O19" s="221">
        <f t="shared" si="1"/>
        <v>0</v>
      </c>
    </row>
    <row r="20" spans="1:15" s="1" customFormat="1" ht="26.1" customHeight="1">
      <c r="A20" s="14"/>
      <c r="B20" s="22" t="s">
        <v>481</v>
      </c>
      <c r="C20" s="62" t="s">
        <v>482</v>
      </c>
      <c r="D20" s="43" t="s">
        <v>470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5">
        <v>0</v>
      </c>
      <c r="L20" s="105">
        <v>0</v>
      </c>
      <c r="M20" s="104">
        <f>IF((IF(I20="-",0,I20))=0,0,(IF((K20 * 1000)="-",0,(K20 * 1000)))/(IF(I20="-",0,I20)))</f>
        <v>0</v>
      </c>
      <c r="N20" s="107">
        <v>0</v>
      </c>
      <c r="O20" s="221">
        <f t="shared" si="1"/>
        <v>0</v>
      </c>
    </row>
    <row r="21" spans="1:15" s="1" customFormat="1" ht="26.1" customHeight="1">
      <c r="A21" s="14"/>
      <c r="B21" s="22" t="s">
        <v>483</v>
      </c>
      <c r="C21" s="65" t="s">
        <v>484</v>
      </c>
      <c r="D21" s="66" t="s">
        <v>196</v>
      </c>
      <c r="E21" s="66" t="s">
        <v>196</v>
      </c>
      <c r="F21" s="66" t="s">
        <v>196</v>
      </c>
      <c r="G21" s="66" t="s">
        <v>196</v>
      </c>
      <c r="H21" s="66" t="s">
        <v>196</v>
      </c>
      <c r="I21" s="66" t="s">
        <v>196</v>
      </c>
      <c r="J21" s="66" t="s">
        <v>196</v>
      </c>
      <c r="K21" s="48">
        <v>0</v>
      </c>
      <c r="L21" s="48">
        <v>0</v>
      </c>
      <c r="M21" s="66" t="s">
        <v>196</v>
      </c>
      <c r="N21" s="66" t="s">
        <v>196</v>
      </c>
      <c r="O21" s="84" t="s">
        <v>196</v>
      </c>
    </row>
    <row r="22" spans="1:15" s="1" customFormat="1" ht="38.1" customHeight="1">
      <c r="B22" s="170" t="s">
        <v>485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5" s="1" customFormat="1" ht="12.95" customHeight="1"/>
    <row r="24" spans="1:15" s="95" customFormat="1" ht="12.95" customHeight="1">
      <c r="B24" s="14" t="s">
        <v>486</v>
      </c>
      <c r="C24" s="166"/>
      <c r="D24" s="166"/>
      <c r="E24" s="166"/>
      <c r="H24" s="167"/>
      <c r="I24" s="167"/>
      <c r="J24" s="167"/>
    </row>
    <row r="25" spans="1:15" s="96" customFormat="1" ht="12" customHeight="1">
      <c r="C25" s="168" t="s">
        <v>487</v>
      </c>
      <c r="D25" s="168"/>
      <c r="E25" s="168"/>
      <c r="H25" s="169" t="s">
        <v>488</v>
      </c>
      <c r="I25" s="169"/>
      <c r="J25" s="169"/>
    </row>
    <row r="26" spans="1:15" s="95" customFormat="1" ht="12.95" customHeight="1"/>
    <row r="27" spans="1:15" s="95" customFormat="1" ht="12.95" customHeight="1">
      <c r="B27" s="14" t="s">
        <v>489</v>
      </c>
      <c r="C27" s="166"/>
      <c r="D27" s="166"/>
      <c r="E27" s="166"/>
      <c r="H27" s="167"/>
      <c r="I27" s="167"/>
      <c r="J27" s="167"/>
    </row>
    <row r="28" spans="1:15" s="95" customFormat="1" ht="12.95" customHeight="1">
      <c r="B28" s="97" t="s">
        <v>490</v>
      </c>
      <c r="C28" s="168" t="s">
        <v>487</v>
      </c>
      <c r="D28" s="168"/>
      <c r="E28" s="168"/>
      <c r="H28" s="169" t="s">
        <v>488</v>
      </c>
      <c r="I28" s="169"/>
      <c r="J28" s="169"/>
    </row>
  </sheetData>
  <mergeCells count="10">
    <mergeCell ref="C27:E27"/>
    <mergeCell ref="H27:J27"/>
    <mergeCell ref="C28:E28"/>
    <mergeCell ref="H28:J28"/>
    <mergeCell ref="B2:K2"/>
    <mergeCell ref="B22:O22"/>
    <mergeCell ref="C24:E24"/>
    <mergeCell ref="H24:J24"/>
    <mergeCell ref="C25:E25"/>
    <mergeCell ref="H25:J25"/>
  </mergeCells>
  <pageMargins left="0.19685039370078741" right="0.19685039370078741" top="0.19685039370078741" bottom="0.19685039370078741" header="0" footer="0"/>
  <pageSetup scale="67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23-1</vt:lpstr>
      <vt:lpstr>Разделы 23-2 и 23-3</vt:lpstr>
      <vt:lpstr>Раздел 23-4</vt:lpstr>
      <vt:lpstr>Раздел 23-5</vt:lpstr>
      <vt:lpstr>Раздел 23-6</vt:lpstr>
      <vt:lpstr>Раздел 23-7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USH-5</cp:lastModifiedBy>
  <cp:lastPrinted>2023-12-07T06:33:30Z</cp:lastPrinted>
  <dcterms:modified xsi:type="dcterms:W3CDTF">2023-12-07T06:34:24Z</dcterms:modified>
</cp:coreProperties>
</file>